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X:\X\Product Guide - Comprehensive\"/>
    </mc:Choice>
  </mc:AlternateContent>
  <xr:revisionPtr revIDLastSave="0" documentId="13_ncr:1_{50A4AF14-BACF-4D20-A585-3EF19F3365D7}" xr6:coauthVersionLast="47" xr6:coauthVersionMax="47" xr10:uidLastSave="{00000000-0000-0000-0000-000000000000}"/>
  <bookViews>
    <workbookView xWindow="8490" yWindow="285" windowWidth="23340" windowHeight="13110" tabRatio="966" xr2:uid="{00000000-000D-0000-FFFF-FFFF00000000}"/>
  </bookViews>
  <sheets>
    <sheet name="Product Guide Table of Contents" sheetId="12" r:id="rId1"/>
    <sheet name="Mission Statement" sheetId="20" r:id="rId2"/>
    <sheet name="LMR Series" sheetId="31" r:id="rId3"/>
    <sheet name="LMR Features &amp; Spec's" sheetId="57" r:id="rId4"/>
    <sheet name="LMR Accessories" sheetId="7" r:id="rId5"/>
    <sheet name="Elite Series" sheetId="54" r:id="rId6"/>
    <sheet name="Elite Features &amp; Spec's" sheetId="49" r:id="rId7"/>
    <sheet name="Epic Series" sheetId="33" r:id="rId8"/>
    <sheet name="Epic Features &amp; Spec's" sheetId="50" r:id="rId9"/>
    <sheet name="BluSkye Series" sheetId="45" r:id="rId10"/>
    <sheet name="BluSkye Features &amp; Spec's" sheetId="48" r:id="rId11"/>
    <sheet name="TruBlu Series" sheetId="58" r:id="rId12"/>
    <sheet name="TruDock &amp; HanzFree" sheetId="56" r:id="rId13"/>
    <sheet name="TruDock Gang Holders" sheetId="53" r:id="rId14"/>
    <sheet name="TruDock Gang Chargers" sheetId="52" r:id="rId15"/>
    <sheet name="PTT Accessories" sheetId="55" r:id="rId16"/>
    <sheet name="ProMobile" sheetId="39" r:id="rId17"/>
    <sheet name="SpeakEZ" sheetId="42" r:id="rId18"/>
    <sheet name="Bravo Replacement Cables" sheetId="8" r:id="rId19"/>
    <sheet name="Contact Information" sheetId="23" r:id="rId20"/>
    <sheet name="CoS &amp; Warranty Statement" sheetId="41" r:id="rId21"/>
  </sheets>
  <definedNames>
    <definedName name="_xlnm._FilterDatabase" localSheetId="18" hidden="1">'Bravo Replacement Cables'!$A$4:$F$88</definedName>
    <definedName name="_xlnm._FilterDatabase" localSheetId="2" hidden="1">'LMR Series'!$A$7:$F$2213</definedName>
    <definedName name="Z_B34258AB_4685_4AC6_A959_C5D28E4F54FE_.wvu.FilterData" localSheetId="18" hidden="1">'Bravo Replacement Cables'!$A$4:$F$88</definedName>
    <definedName name="Z_B34258AB_4685_4AC6_A959_C5D28E4F54FE_.wvu.FilterData" localSheetId="19" hidden="1">'Contact Information'!$A$4:$G$1908</definedName>
    <definedName name="Z_B34258AB_4685_4AC6_A959_C5D28E4F54FE_.wvu.FilterData" localSheetId="2" hidden="1">'LMR Series'!$A$7:$F$2213</definedName>
    <definedName name="Z_B34258AB_4685_4AC6_A959_C5D28E4F54FE_.wvu.FilterData" localSheetId="1" hidden="1">'Mission Statement'!$A$12:$G$1917</definedName>
  </definedNames>
  <calcPr calcId="191029"/>
  <customWorkbookViews>
    <customWorkbookView name="Bill Jennings - Personal View" guid="{B34258AB-4685-4AC6-A959-C5D28E4F54FE}" mergeInterval="0" personalView="1" maximized="1" xWindow="1" yWindow="1" windowWidth="1387" windowHeight="71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6" i="45" l="1"/>
  <c r="U16" i="45"/>
  <c r="V16" i="45" s="1"/>
  <c r="W16" i="45" s="1"/>
  <c r="N19" i="33"/>
  <c r="U19" i="33"/>
  <c r="V19" i="33" s="1"/>
  <c r="W19" i="33" s="1"/>
  <c r="U19" i="54"/>
  <c r="V19" i="54" s="1"/>
  <c r="W19" i="54" s="1"/>
  <c r="U16" i="54"/>
  <c r="V16" i="54" s="1"/>
  <c r="W16" i="54" s="1"/>
  <c r="N19" i="54"/>
  <c r="U17" i="54"/>
  <c r="V17" i="54" s="1"/>
  <c r="W17" i="54" s="1"/>
  <c r="N17" i="54"/>
  <c r="N12" i="33"/>
  <c r="U12" i="33" l="1"/>
  <c r="V12" i="33" s="1"/>
  <c r="W12" i="33" s="1"/>
  <c r="N12" i="45"/>
  <c r="N13" i="45"/>
  <c r="U13" i="45"/>
  <c r="V13" i="45" s="1"/>
  <c r="W13" i="45" s="1"/>
  <c r="U12" i="45"/>
  <c r="V12" i="45" s="1"/>
  <c r="W12" i="45" s="1"/>
  <c r="U18" i="33" l="1"/>
  <c r="V18" i="33" s="1"/>
  <c r="W18" i="33" s="1"/>
  <c r="N18" i="33"/>
  <c r="U18" i="54"/>
  <c r="V18" i="54" s="1"/>
  <c r="W18" i="54" s="1"/>
  <c r="R16" i="53" l="1"/>
  <c r="S16" i="53" s="1"/>
  <c r="T16" i="53" s="1"/>
  <c r="R15" i="53"/>
  <c r="S15" i="53" s="1"/>
  <c r="T15" i="53" s="1"/>
  <c r="R14" i="53"/>
  <c r="S14" i="53" s="1"/>
  <c r="T14" i="53" s="1"/>
  <c r="R13" i="53"/>
  <c r="S13" i="53" s="1"/>
  <c r="T13" i="53" s="1"/>
  <c r="R12" i="53"/>
  <c r="S12" i="53" s="1"/>
  <c r="T12" i="53" s="1"/>
  <c r="R11" i="53"/>
  <c r="S11" i="53" s="1"/>
  <c r="T11" i="53" s="1"/>
  <c r="R10" i="53"/>
  <c r="S10" i="53" s="1"/>
  <c r="T10" i="53" s="1"/>
  <c r="R9" i="53"/>
  <c r="S9" i="53" s="1"/>
  <c r="T9" i="53" s="1"/>
  <c r="R8" i="53"/>
  <c r="S8" i="53" s="1"/>
  <c r="T8" i="53" s="1"/>
  <c r="R7" i="53"/>
  <c r="S7" i="53" s="1"/>
  <c r="T7" i="53" s="1"/>
  <c r="R6" i="53"/>
  <c r="S6" i="53" s="1"/>
  <c r="T6" i="53" s="1"/>
  <c r="U6" i="53" l="1"/>
  <c r="U7" i="53"/>
  <c r="U8" i="53" s="1"/>
  <c r="B4" i="53" s="1"/>
  <c r="N6" i="54" l="1"/>
  <c r="N9" i="33" l="1"/>
  <c r="N6" i="33"/>
  <c r="U18" i="45" l="1"/>
  <c r="V18" i="45" s="1"/>
  <c r="W18" i="45" s="1"/>
  <c r="U17" i="45"/>
  <c r="V17" i="45" s="1"/>
  <c r="W17" i="45" s="1"/>
  <c r="N17" i="45"/>
  <c r="N14" i="45" l="1"/>
  <c r="U22" i="54" l="1"/>
  <c r="V22" i="54" s="1"/>
  <c r="W22" i="54" s="1"/>
  <c r="N22" i="54"/>
  <c r="U21" i="54"/>
  <c r="V21" i="54" s="1"/>
  <c r="W21" i="54" s="1"/>
  <c r="N21" i="54"/>
  <c r="U20" i="54"/>
  <c r="V20" i="54" s="1"/>
  <c r="W20" i="54" s="1"/>
  <c r="N20" i="54"/>
  <c r="N18" i="54"/>
  <c r="N16" i="54"/>
  <c r="U15" i="54"/>
  <c r="V15" i="54" s="1"/>
  <c r="W15" i="54" s="1"/>
  <c r="X7" i="54" s="1"/>
  <c r="N15" i="54"/>
  <c r="U14" i="54"/>
  <c r="V14" i="54" s="1"/>
  <c r="W14" i="54" s="1"/>
  <c r="N14" i="54"/>
  <c r="U13" i="54"/>
  <c r="V13" i="54" s="1"/>
  <c r="W13" i="54" s="1"/>
  <c r="N13" i="54"/>
  <c r="U12" i="54"/>
  <c r="V12" i="54" s="1"/>
  <c r="W12" i="54" s="1"/>
  <c r="N12" i="54"/>
  <c r="U11" i="54"/>
  <c r="V11" i="54" s="1"/>
  <c r="W11" i="54" s="1"/>
  <c r="N11" i="54"/>
  <c r="U10" i="54"/>
  <c r="V10" i="54" s="1"/>
  <c r="W10" i="54" s="1"/>
  <c r="N10" i="54"/>
  <c r="U9" i="54"/>
  <c r="V9" i="54" s="1"/>
  <c r="W9" i="54" s="1"/>
  <c r="N9" i="54"/>
  <c r="U8" i="54"/>
  <c r="V8" i="54" s="1"/>
  <c r="W8" i="54" s="1"/>
  <c r="N8" i="54"/>
  <c r="U7" i="54"/>
  <c r="V7" i="54" s="1"/>
  <c r="W7" i="54" s="1"/>
  <c r="N7" i="54"/>
  <c r="U6" i="54"/>
  <c r="V6" i="54" s="1"/>
  <c r="W6" i="54" s="1"/>
  <c r="N23" i="54" l="1"/>
  <c r="X6" i="54"/>
  <c r="K16" i="53"/>
  <c r="N16" i="53" s="1"/>
  <c r="K15" i="53"/>
  <c r="N15" i="53" s="1"/>
  <c r="K14" i="53"/>
  <c r="N14" i="53" s="1"/>
  <c r="K13" i="53"/>
  <c r="N13" i="53" s="1"/>
  <c r="N12" i="53"/>
  <c r="N11" i="53"/>
  <c r="N10" i="53"/>
  <c r="N9" i="53"/>
  <c r="N8" i="53"/>
  <c r="N7" i="53"/>
  <c r="N6" i="53"/>
  <c r="N7" i="52"/>
  <c r="N8" i="52"/>
  <c r="N9" i="52"/>
  <c r="N10" i="52"/>
  <c r="N11" i="52"/>
  <c r="N12" i="52"/>
  <c r="N13" i="52"/>
  <c r="N14" i="52"/>
  <c r="N6" i="52"/>
  <c r="X8" i="54" l="1"/>
  <c r="B4" i="54" s="1"/>
  <c r="N17" i="53"/>
  <c r="R9" i="52" l="1"/>
  <c r="S9" i="52" s="1"/>
  <c r="T9" i="52" s="1"/>
  <c r="R10" i="52"/>
  <c r="S10" i="52" s="1"/>
  <c r="T10" i="52" s="1"/>
  <c r="R11" i="52"/>
  <c r="S11" i="52" s="1"/>
  <c r="T11" i="52" s="1"/>
  <c r="R12" i="52"/>
  <c r="S12" i="52" s="1"/>
  <c r="T12" i="52" s="1"/>
  <c r="R13" i="52"/>
  <c r="S13" i="52" s="1"/>
  <c r="T13" i="52" s="1"/>
  <c r="R14" i="52"/>
  <c r="S14" i="52" s="1"/>
  <c r="T14" i="52" s="1"/>
  <c r="R15" i="52"/>
  <c r="S15" i="52" s="1"/>
  <c r="T15" i="52" s="1"/>
  <c r="R16" i="52"/>
  <c r="S16" i="52" s="1"/>
  <c r="T16" i="52" s="1"/>
  <c r="R17" i="52"/>
  <c r="S17" i="52" s="1"/>
  <c r="T17" i="52" s="1"/>
  <c r="R18" i="52"/>
  <c r="S18" i="52" s="1"/>
  <c r="T18" i="52" s="1"/>
  <c r="R8" i="52"/>
  <c r="S8" i="52" s="1"/>
  <c r="T8" i="52" s="1"/>
  <c r="K18" i="52"/>
  <c r="N18" i="52" s="1"/>
  <c r="K17" i="52"/>
  <c r="N17" i="52" s="1"/>
  <c r="K16" i="52"/>
  <c r="N16" i="52" s="1"/>
  <c r="K15" i="52"/>
  <c r="N15" i="52" s="1"/>
  <c r="R7" i="52"/>
  <c r="S7" i="52" s="1"/>
  <c r="T7" i="52" s="1"/>
  <c r="R6" i="52"/>
  <c r="S6" i="52" s="1"/>
  <c r="T6" i="52" s="1"/>
  <c r="U6" i="52" l="1"/>
  <c r="U7" i="52"/>
  <c r="N19" i="52"/>
  <c r="U8" i="52" l="1"/>
  <c r="B4" i="52" s="1"/>
  <c r="N15" i="33" l="1"/>
  <c r="U11" i="45" l="1"/>
  <c r="V11" i="45" s="1"/>
  <c r="W11" i="45" s="1"/>
  <c r="U14" i="45"/>
  <c r="V14" i="45" s="1"/>
  <c r="W14" i="45" s="1"/>
  <c r="U15" i="33" l="1"/>
  <c r="V15" i="33" s="1"/>
  <c r="W15" i="33" s="1"/>
  <c r="U20" i="45" l="1"/>
  <c r="V20" i="45" s="1"/>
  <c r="W20" i="45" s="1"/>
  <c r="N20" i="45"/>
  <c r="U19" i="45"/>
  <c r="V19" i="45" s="1"/>
  <c r="W19" i="45" s="1"/>
  <c r="N19" i="45"/>
  <c r="N18" i="45"/>
  <c r="U15" i="45"/>
  <c r="V15" i="45" s="1"/>
  <c r="W15" i="45" s="1"/>
  <c r="X6" i="45" s="1"/>
  <c r="N15" i="45"/>
  <c r="N11" i="45"/>
  <c r="U10" i="45"/>
  <c r="V10" i="45" s="1"/>
  <c r="W10" i="45" s="1"/>
  <c r="N10" i="45"/>
  <c r="U9" i="45"/>
  <c r="V9" i="45" s="1"/>
  <c r="W9" i="45" s="1"/>
  <c r="N9" i="45"/>
  <c r="N8" i="45"/>
  <c r="U7" i="45"/>
  <c r="V7" i="45" s="1"/>
  <c r="W7" i="45" s="1"/>
  <c r="N7" i="45"/>
  <c r="U6" i="45"/>
  <c r="V6" i="45" s="1"/>
  <c r="W6" i="45" s="1"/>
  <c r="N6" i="45"/>
  <c r="X7" i="45" l="1"/>
  <c r="N21" i="45"/>
  <c r="X8" i="45" l="1"/>
  <c r="B4" i="45" s="1"/>
  <c r="U6" i="33"/>
  <c r="U7" i="33"/>
  <c r="U8" i="33"/>
  <c r="U9" i="33"/>
  <c r="V9" i="33" s="1"/>
  <c r="W9" i="33" s="1"/>
  <c r="U14" i="33" l="1"/>
  <c r="V14" i="33" s="1"/>
  <c r="W14" i="33" s="1"/>
  <c r="U10" i="33"/>
  <c r="V10" i="33" s="1"/>
  <c r="W10" i="33" s="1"/>
  <c r="N14" i="33"/>
  <c r="N10" i="33"/>
  <c r="U20" i="33" l="1"/>
  <c r="V20" i="33" s="1"/>
  <c r="W20" i="33" s="1"/>
  <c r="N20" i="33"/>
  <c r="U17" i="33"/>
  <c r="V17" i="33" s="1"/>
  <c r="W17" i="33" s="1"/>
  <c r="N17" i="33"/>
  <c r="U16" i="33"/>
  <c r="V16" i="33" s="1"/>
  <c r="W16" i="33" s="1"/>
  <c r="X7" i="33" s="1"/>
  <c r="N16" i="33"/>
  <c r="U13" i="33"/>
  <c r="V13" i="33" s="1"/>
  <c r="W13" i="33" s="1"/>
  <c r="N13" i="33"/>
  <c r="U11" i="33"/>
  <c r="V8" i="33" s="1"/>
  <c r="W8" i="33" s="1"/>
  <c r="N11" i="33"/>
  <c r="N8" i="33"/>
  <c r="V7" i="33"/>
  <c r="W7" i="33" s="1"/>
  <c r="N7" i="33"/>
  <c r="V6" i="33"/>
  <c r="W6" i="33" s="1"/>
  <c r="N21" i="33" l="1"/>
  <c r="V11" i="33"/>
  <c r="W11" i="33" s="1"/>
  <c r="X6" i="33" s="1"/>
  <c r="X8" i="33" l="1"/>
  <c r="B4" i="33" s="1"/>
  <c r="H25" i="7" l="1"/>
  <c r="C25" i="7" s="1"/>
  <c r="H26" i="7"/>
  <c r="H27" i="7"/>
  <c r="C27" i="7" s="1"/>
  <c r="H28" i="7"/>
  <c r="H55" i="7"/>
  <c r="C55" i="7" s="1"/>
  <c r="H56" i="7"/>
  <c r="C56" i="7" s="1"/>
  <c r="H57" i="7"/>
  <c r="C57" i="7" s="1"/>
  <c r="H54" i="7"/>
  <c r="C54" i="7" s="1"/>
  <c r="K57" i="7"/>
  <c r="K56" i="7"/>
  <c r="K55" i="7"/>
  <c r="K54" i="7"/>
  <c r="H39" i="7"/>
  <c r="H40" i="7"/>
  <c r="C40" i="7" s="1"/>
  <c r="H41" i="7"/>
  <c r="H38" i="7"/>
  <c r="C38" i="7" s="1"/>
  <c r="H47" i="7"/>
  <c r="H48" i="7"/>
  <c r="C48" i="7" s="1"/>
  <c r="H49" i="7"/>
  <c r="H46" i="7"/>
  <c r="C46" i="7" s="1"/>
</calcChain>
</file>

<file path=xl/sharedStrings.xml><?xml version="1.0" encoding="utf-8"?>
<sst xmlns="http://schemas.openxmlformats.org/spreadsheetml/2006/main" count="1960" uniqueCount="774">
  <si>
    <t>2.5mm</t>
  </si>
  <si>
    <t>3.5mm</t>
  </si>
  <si>
    <t>BBKXPLXX</t>
  </si>
  <si>
    <t>Motorola</t>
  </si>
  <si>
    <t>BEXYPLXX</t>
  </si>
  <si>
    <t>Icom</t>
  </si>
  <si>
    <t>BI2ZPLXX</t>
  </si>
  <si>
    <t>BI3ZPLXX</t>
  </si>
  <si>
    <t>BI5XPLXX</t>
  </si>
  <si>
    <t>BJEXPLXX</t>
  </si>
  <si>
    <t>Harris</t>
  </si>
  <si>
    <t>Kenwood</t>
  </si>
  <si>
    <t>BK1ZPLXX</t>
  </si>
  <si>
    <t>BM1ZPLXX</t>
  </si>
  <si>
    <t>BPRXPLXX</t>
  </si>
  <si>
    <t>BR2ZPLXX</t>
  </si>
  <si>
    <t>BR3YPLXX</t>
  </si>
  <si>
    <t>Tait</t>
  </si>
  <si>
    <t>Adapter Cable</t>
  </si>
  <si>
    <t>5100 / 51SL, 5100 ES / 51SL ES, Ascend ES, Etc.</t>
  </si>
  <si>
    <t>F3G, F3GT, F3GS, F4G, F4GT, F4GS, Etc.</t>
  </si>
  <si>
    <t>VX-10, VX-300, VXF-1, Etc.</t>
  </si>
  <si>
    <t>TK190, TK480/481, TK290/390, TK280/380 TK2140/3140, TK2180/3180 TK5400/5210, TK5310, NX200/NX300, Etc.</t>
  </si>
  <si>
    <t>Radio Manufacturer</t>
  </si>
  <si>
    <t>Radio Model Numbers</t>
  </si>
  <si>
    <t>Mic Configuration</t>
  </si>
  <si>
    <t>Model Number</t>
  </si>
  <si>
    <t>List Price</t>
  </si>
  <si>
    <t>Accessory Jack</t>
  </si>
  <si>
    <t>SMX26777</t>
  </si>
  <si>
    <t>EF Johnson</t>
  </si>
  <si>
    <t>Flexible Open Ear Inserts</t>
  </si>
  <si>
    <t>Remote Ring PTT</t>
  </si>
  <si>
    <t>Special Notes</t>
  </si>
  <si>
    <t>6 Pin Hirose</t>
  </si>
  <si>
    <t>RPU 416A, RPU 499A Plus,                                                                                                                                                                                                  RPV 516A/RPU 416A, RPV 599A Plus, Etc.</t>
  </si>
  <si>
    <t>RP 3000 Series, RP 3600 Series, Etc.</t>
  </si>
  <si>
    <t>Right angle connector includes two threaded fasteners</t>
  </si>
  <si>
    <t>VX-600, VX-800 &amp; VX-900, Etc.</t>
  </si>
  <si>
    <t>Right angle connector includes two threaded fasteners.</t>
  </si>
  <si>
    <t>Right angle single 3.5mm. connector with no threaded fasteners.</t>
  </si>
  <si>
    <t>Right angle connector includes one threaded fasteners.</t>
  </si>
  <si>
    <t>BTKXPLXX</t>
  </si>
  <si>
    <t>Vertex</t>
  </si>
  <si>
    <t>BV1ZPLXX</t>
  </si>
  <si>
    <t>BV2ZPLXX</t>
  </si>
  <si>
    <t>BV3ZPLXX</t>
  </si>
  <si>
    <t>BV4ZPLXX</t>
  </si>
  <si>
    <t>BV5YPLXX</t>
  </si>
  <si>
    <t>BV6ZPLXX</t>
  </si>
  <si>
    <t>W/ 2.5 mm. jack &amp; volume control</t>
  </si>
  <si>
    <t>W/ 3.5 mm. jack &amp; volume control</t>
  </si>
  <si>
    <t>W/ 2.5 mm. jack, volume control &amp; emergency button</t>
  </si>
  <si>
    <t>W/ 3.5 mm. jack, volume control &amp; emergency button</t>
  </si>
  <si>
    <t>GP300, SP50, P110, P1225, P1225LS, LTS2000, CP88, CP125, CP150, CP200, CT150, CT250, CT450, CT450LS, GP308, P080, P2000, PRO2150, PRO3150, P040, P080, GP68, GP88, PR400, BPR40, EP450, P110, GTX, GP350 (with adapter HLN9482), MTH500, VL130, CP140, CP160, CP180, CP040, CP185, Etc.</t>
  </si>
  <si>
    <t>DPH, EPH, EPI, EPU, EPV, GPH, LPH, LPU, LPV, LPX, Etc.</t>
  </si>
  <si>
    <t>SMCPLXXX</t>
  </si>
  <si>
    <t>SMX23379</t>
  </si>
  <si>
    <t>SMX23408</t>
  </si>
  <si>
    <t>SMX23767</t>
  </si>
  <si>
    <t>SMX23768</t>
  </si>
  <si>
    <t>SMX23770</t>
  </si>
  <si>
    <t>SMX23771</t>
  </si>
  <si>
    <t>F3, F3S, F4, F4S, F4TR, F10, F20, IC_H2, H6, J12, M5, U12, U16, F3GS, F4GS, Etc.</t>
  </si>
  <si>
    <t>F30GT/GS, F40GT/GS, F41G, F31G, M87, M88, F50/F51, F60/F61, F70DT/T/DS/S, F80DT/T/DS/S, F3061/F4061, F3162/F4162, Etc.</t>
  </si>
  <si>
    <t>TK220/320, 240/340, 240D/340D, 208/308, 430/431, 250/350/353, 272G/372G, 3100, 3131, 2100/3100, 2160/3160/3101, 2102/3102, 2170/3170/3300, 260G/360G, 270G/370G, 2200/3200, 3201, 2202/3202, 3101 Free Talk, Free Talk XLS, etc.</t>
  </si>
  <si>
    <t>HT1000, JT1000, MT2000, MTS2000, MTX8000, MTX838, MTX9000, Etc.</t>
  </si>
  <si>
    <t>XTS1500/2000/2500/3000/3500/5000, Etc.</t>
  </si>
  <si>
    <t>HT750/ 1250/ 1250LS/ 1550/ 1500XLS, MTX850/ 850LS/ 8250/ 8250LS/ 950/ 9250, GP140/ 320/ 328/ 338/ 340/ 360/ 380/ 640/ 680/ 1280, PRO5150/ 5350/ 7150/ 7350/ 9150, PR860, PTX700/ 760, MTX900/ 960, Etc.</t>
  </si>
  <si>
    <t>EX500/ 600, GL200/ 2000, GP344/388/ 328Plus/ 338Plus, PRO7150/ 9150, Elite 7150/9150, PRO5150 Elite, EX560, Etc.</t>
  </si>
  <si>
    <t>VX-7R, Etc.</t>
  </si>
  <si>
    <t>Straight 3.5mm. connector with integrated male thread.</t>
  </si>
  <si>
    <t>VX-131/ 150/ 160/ 180/ 210/ 210A/ 350/ 400/ 410/ 417/ 420/ 420A LTR/ 424, FT60-R, Etc.</t>
  </si>
  <si>
    <t xml:space="preserve">VX-150/ 160/ 180/ 210/ 210A/ 400/ 410/ 420, etc. </t>
  </si>
  <si>
    <t>VX-200/ 500/ 510V/ 510L/ 520U, Etc.</t>
  </si>
  <si>
    <t>SMX26778</t>
  </si>
  <si>
    <t>Alpha Adapter Cable #6 - For Sigtronics #SE8.  Six pin Hirose to three pin 1/4" stereo jack.  Straight adapter.</t>
  </si>
  <si>
    <t>Alpha Adapter Cable #1 - For Firecom headsets.  Six pin Hirose to five pin Nexus connector.  Coiled Adapter.</t>
  </si>
  <si>
    <t>Alpha Adapter Cable #2 - For Setcom headsets.  Six pin Hirose to four pin Nexus connector.  Coiled Adapter.</t>
  </si>
  <si>
    <t>Alpha Adapter Cable #3 - For Firecom headsets.  Six pin Hirose to five pin Nexus connector.  Straight adapter.</t>
  </si>
  <si>
    <t>Alpha Adapter Cable #4 - For Setcom headsets.  Six pin Hirose to four pin Nexus connector.  Straight adapter.</t>
  </si>
  <si>
    <t>Alpha Adapter Cable #5 - For Sigtronics #SE8.  Six pin Hirose to three pin 1/4" stereo jack.  Coiled adapter.</t>
  </si>
  <si>
    <t>Alpha Adapter Cable #7 - Six pin Hirose to five pin Nexus 1/4".  Straight adapter.  For remote accessory.</t>
  </si>
  <si>
    <t>Alpha Adapter Cable #8 - Six pin Hirose to five pin Nexus 1/4".  Coiled adapter.  For remote accessory.</t>
  </si>
  <si>
    <t>Alpha Adapter Cable #10 - Six pin Hirose to five pin Nexus 1/4".  Straight adapter.  For remote accessory.</t>
  </si>
  <si>
    <t>150mm end to end</t>
  </si>
  <si>
    <t>350mm relaxed / 500mm stretched end to end</t>
  </si>
  <si>
    <t>Description</t>
  </si>
  <si>
    <t>See the Product Guide Help sheet for any questions using the Product Guide Pull Down Menu's.</t>
  </si>
  <si>
    <t>Notes</t>
  </si>
  <si>
    <t>Sheet Name</t>
  </si>
  <si>
    <t>VX-820, 821, 824, 829, 920, 921, 924, 929, Etc.</t>
  </si>
  <si>
    <t>KNG Series</t>
  </si>
  <si>
    <t>Trbo and APX Series</t>
  </si>
  <si>
    <t>TP8100 Series</t>
  </si>
  <si>
    <t>Cable &amp; Connector Ass'y</t>
  </si>
  <si>
    <t>PJEN3LXX</t>
  </si>
  <si>
    <t>W/ 3.5 mm. jack</t>
  </si>
  <si>
    <t>W/ 2.5 mm. jack</t>
  </si>
  <si>
    <t>Momentum</t>
  </si>
  <si>
    <t>PJEN6LXX-V</t>
  </si>
  <si>
    <t>PJEN3LXX-V</t>
  </si>
  <si>
    <t>PI2N3LXX</t>
  </si>
  <si>
    <t>PI2N3LXX-V</t>
  </si>
  <si>
    <t>PI3N3LXX</t>
  </si>
  <si>
    <t>PI3N3LXX-V</t>
  </si>
  <si>
    <t>PK1N3LXX</t>
  </si>
  <si>
    <t>PK1N3LXX-V</t>
  </si>
  <si>
    <t>PK1N6LXX-V</t>
  </si>
  <si>
    <t>PTKN3LXX</t>
  </si>
  <si>
    <t>PTKN3LXX-V</t>
  </si>
  <si>
    <t>PTKN3LXX-VE</t>
  </si>
  <si>
    <t>PTKN6LXX-VE</t>
  </si>
  <si>
    <t>PM1N3LXX</t>
  </si>
  <si>
    <t>PM1N3LXX-V</t>
  </si>
  <si>
    <t>PEXN3LXX</t>
  </si>
  <si>
    <t>PEXN3LXX-V</t>
  </si>
  <si>
    <t>PEXN6LXX-V</t>
  </si>
  <si>
    <t>PPRN3LXX</t>
  </si>
  <si>
    <t>PPRN3LXX-V</t>
  </si>
  <si>
    <t>PPRN6LXX-V</t>
  </si>
  <si>
    <t>PKNN2LXX</t>
  </si>
  <si>
    <t>PKNN3LXX-V</t>
  </si>
  <si>
    <t>PKNN2LXX-V</t>
  </si>
  <si>
    <t>PKNN2LXX-VE</t>
  </si>
  <si>
    <t>PKNN6LXX-VE</t>
  </si>
  <si>
    <t>PTPN3LXX</t>
  </si>
  <si>
    <t>PTPN2LXX</t>
  </si>
  <si>
    <t>PTPN3LXX-V</t>
  </si>
  <si>
    <t>PTPN2LXX-V</t>
  </si>
  <si>
    <t>PTPN3LXX-VE</t>
  </si>
  <si>
    <t>PTPN2LXX-VE</t>
  </si>
  <si>
    <t>PTPN6LXX-VE</t>
  </si>
  <si>
    <t>PV4N3LXX</t>
  </si>
  <si>
    <t>PV4N3LXX-V</t>
  </si>
  <si>
    <t>PTRN3LXX</t>
  </si>
  <si>
    <t>PTRN3LXX-V</t>
  </si>
  <si>
    <t>PTRN6LXX-V</t>
  </si>
  <si>
    <t>Hytera</t>
  </si>
  <si>
    <t>TC-446S, TC-500, TC-508, TC-580, TC-600, TC-610, TC-620, TC-700, TC-700 Ex PLUS, POWER446</t>
  </si>
  <si>
    <t>TC-610P, TC-700P, TC-780M, TC-880GM</t>
  </si>
  <si>
    <t>PD70X and PD78X Series</t>
  </si>
  <si>
    <t>PTKN6LXX-V</t>
  </si>
  <si>
    <t>PKNN6LXX-V</t>
  </si>
  <si>
    <t>PV4N6LXX-V</t>
  </si>
  <si>
    <t>PTPN6LXX-V</t>
  </si>
  <si>
    <t>BTRXPLXX</t>
  </si>
  <si>
    <t>BKNXPLXX</t>
  </si>
  <si>
    <t>BTPXPLXX</t>
  </si>
  <si>
    <t>BV7XPLXX</t>
  </si>
  <si>
    <t>Cable Assembly Only</t>
  </si>
  <si>
    <t>TBD</t>
  </si>
  <si>
    <t>Stone Mountain, Ltd. Mission Statement</t>
  </si>
  <si>
    <t>Mission Statement</t>
  </si>
  <si>
    <t>Check compatibility of E-button with radio</t>
  </si>
  <si>
    <t>Contact Information</t>
  </si>
  <si>
    <t>Stone Mountain Contact Information</t>
  </si>
  <si>
    <t>Stone Mountain, Ltd.</t>
  </si>
  <si>
    <t>1597 Eagle Point Road</t>
  </si>
  <si>
    <t>Huddleston, VA  24104</t>
  </si>
  <si>
    <t>USA</t>
  </si>
  <si>
    <t>Stone Mountain - US Headquarters and Support</t>
  </si>
  <si>
    <t>TC-610P, TC-700P, TC-780, TC-780M, TC-780MPT, TC-880GM, Etc.</t>
  </si>
  <si>
    <r>
      <t>SMAT3XX2</t>
    </r>
    <r>
      <rPr>
        <sz val="10"/>
        <rFont val="Arial"/>
        <family val="2"/>
      </rPr>
      <t xml:space="preserve"> - </t>
    </r>
    <r>
      <rPr>
        <sz val="9"/>
        <rFont val="Arial"/>
        <family val="2"/>
      </rPr>
      <t xml:space="preserve">Configured with right angle 2.5mm monaural plug </t>
    </r>
  </si>
  <si>
    <r>
      <t>SMAT3XX3</t>
    </r>
    <r>
      <rPr>
        <sz val="10"/>
        <rFont val="Arial"/>
        <family val="2"/>
      </rPr>
      <t xml:space="preserve"> - </t>
    </r>
    <r>
      <rPr>
        <sz val="9"/>
        <rFont val="Arial"/>
        <family val="2"/>
      </rPr>
      <t>Configured with right angle 3.5mm monaural plug</t>
    </r>
  </si>
  <si>
    <t>Replacement Ear Tip For Surveillance Earphone - Tactical Series</t>
  </si>
  <si>
    <t>SMAT33XX</t>
  </si>
  <si>
    <r>
      <t>SMAT32XX</t>
    </r>
    <r>
      <rPr>
        <sz val="10"/>
        <rFont val="Arial"/>
        <family val="2"/>
      </rPr>
      <t xml:space="preserve"> </t>
    </r>
  </si>
  <si>
    <r>
      <t>SMAT31X3</t>
    </r>
    <r>
      <rPr>
        <sz val="10"/>
        <rFont val="Arial"/>
        <family val="2"/>
      </rPr>
      <t xml:space="preserve"> - </t>
    </r>
    <r>
      <rPr>
        <sz val="9"/>
        <rFont val="Arial"/>
        <family val="2"/>
      </rPr>
      <t>Configured with right angle 3.5mm monaural plug</t>
    </r>
  </si>
  <si>
    <r>
      <t>SMAT31X2</t>
    </r>
    <r>
      <rPr>
        <sz val="10"/>
        <rFont val="Arial"/>
        <family val="2"/>
      </rPr>
      <t xml:space="preserve"> - </t>
    </r>
    <r>
      <rPr>
        <sz val="9"/>
        <rFont val="Arial"/>
        <family val="2"/>
      </rPr>
      <t>Configured with right angle 2.5mm monaural plug</t>
    </r>
  </si>
  <si>
    <t>Lightweight and secure fitting earphone.  Used by S.W.A.T. teams, Special Forces, Civil Defense, Marine, Police, Fire Fighters, Motorcycle Patrol, Industrial, Casino and Sport Activities Personnel.</t>
  </si>
  <si>
    <t>PX1N3LXX</t>
  </si>
  <si>
    <t>PX1N2LXX</t>
  </si>
  <si>
    <t>PX1N3LXX-V</t>
  </si>
  <si>
    <t>PX1N2LXX-V</t>
  </si>
  <si>
    <t>PX1N3LXX-VE</t>
  </si>
  <si>
    <t>PX1N2LXX-VE</t>
  </si>
  <si>
    <t>PX1N6LXX-V</t>
  </si>
  <si>
    <t>PX1N6LXX-VE</t>
  </si>
  <si>
    <t>BX1XPLXX</t>
  </si>
  <si>
    <t>Replacement Dynamic Earphone With Coil Cord and Quick Disconnect Housing  - Tactical Series</t>
  </si>
  <si>
    <r>
      <t xml:space="preserve">Replacement Dynamic Earphone With Coil Cord and Quick Disconnect Housing for </t>
    </r>
    <r>
      <rPr>
        <b/>
        <sz val="9"/>
        <rFont val="Arial"/>
        <family val="2"/>
      </rPr>
      <t xml:space="preserve">SMAT series Surveillance Earphone.  </t>
    </r>
  </si>
  <si>
    <r>
      <t xml:space="preserve">Replacement ear tip for </t>
    </r>
    <r>
      <rPr>
        <b/>
        <sz val="9"/>
        <rFont val="Arial"/>
        <family val="2"/>
      </rPr>
      <t>SMAT series Surveillance Earphone.</t>
    </r>
  </si>
  <si>
    <r>
      <t xml:space="preserve">Replacement high output transducer for quick disconnect </t>
    </r>
    <r>
      <rPr>
        <b/>
        <sz val="9"/>
        <rFont val="Arial"/>
        <family val="2"/>
      </rPr>
      <t>SMAT3 series Surveillance Earphone.</t>
    </r>
  </si>
  <si>
    <t>HT1000, JT1000, MT2000, MTS2000, MTX8000, MTX838, MTX9000, PR1500, XTS1500/2000/2500/3000/3500/5000, Etc.</t>
  </si>
  <si>
    <r>
      <t xml:space="preserve">SMA20XX3 </t>
    </r>
    <r>
      <rPr>
        <sz val="10"/>
        <rFont val="Arial"/>
        <family val="2"/>
      </rPr>
      <t>- Configured with right angle 3.5mm monaural plug</t>
    </r>
  </si>
  <si>
    <t>TP8100, TP9300, TP9400 Series, Etc.</t>
  </si>
  <si>
    <r>
      <t>SMAT3NX2</t>
    </r>
    <r>
      <rPr>
        <sz val="10"/>
        <rFont val="Arial"/>
        <family val="2"/>
      </rPr>
      <t xml:space="preserve"> - </t>
    </r>
    <r>
      <rPr>
        <sz val="9"/>
        <rFont val="Arial"/>
        <family val="2"/>
      </rPr>
      <t xml:space="preserve">Configured with right angle 2.5mm monaural plug </t>
    </r>
  </si>
  <si>
    <r>
      <t>SMAT3NX3</t>
    </r>
    <r>
      <rPr>
        <sz val="10"/>
        <rFont val="Arial"/>
        <family val="2"/>
      </rPr>
      <t xml:space="preserve"> - </t>
    </r>
    <r>
      <rPr>
        <sz val="9"/>
        <rFont val="Arial"/>
        <family val="2"/>
      </rPr>
      <t>Configured with right angle 3.5mm monaural plug</t>
    </r>
  </si>
  <si>
    <t>SMA19XLA</t>
  </si>
  <si>
    <t>SMA19XRA</t>
  </si>
  <si>
    <r>
      <t>ProTect</t>
    </r>
    <r>
      <rPr>
        <b/>
        <vertAlign val="superscript"/>
        <sz val="10"/>
        <rFont val="Arial"/>
        <family val="2"/>
      </rPr>
      <t>TM</t>
    </r>
    <r>
      <rPr>
        <b/>
        <sz val="10"/>
        <rFont val="Arial"/>
        <family val="2"/>
      </rPr>
      <t xml:space="preserve"> Noise Reduction System</t>
    </r>
  </si>
  <si>
    <t>SMAT35XX</t>
  </si>
  <si>
    <t>PUNN3LXX</t>
  </si>
  <si>
    <t>PUNN2LXX</t>
  </si>
  <si>
    <t>PUNN3LXX-V</t>
  </si>
  <si>
    <t>PUNN2LXX-V</t>
  </si>
  <si>
    <t>PUNN3LXX-VE</t>
  </si>
  <si>
    <t>PUNN2LXX-VE</t>
  </si>
  <si>
    <t>PUNN6LXX-VE</t>
  </si>
  <si>
    <t>BUNXPLXX</t>
  </si>
  <si>
    <t>P5300, P5350, P5370, P5400, P5450, P5470, P5500, P5550, P7300, XG-25, XG-75, Etc.</t>
  </si>
  <si>
    <t>SMAT33XX-10</t>
  </si>
  <si>
    <t>SMAT33XX-25</t>
  </si>
  <si>
    <t>SMAT33XX-50</t>
  </si>
  <si>
    <t>SMAT33XX-100</t>
  </si>
  <si>
    <t>Qty. 1</t>
  </si>
  <si>
    <t>Qty. 10</t>
  </si>
  <si>
    <t>Qty. 25</t>
  </si>
  <si>
    <t>Qty. 50</t>
  </si>
  <si>
    <t>Qty. 100</t>
  </si>
  <si>
    <t>SMAT32XX-10</t>
  </si>
  <si>
    <t>SMAT32XX-25</t>
  </si>
  <si>
    <t>SMAT32XX-50</t>
  </si>
  <si>
    <t>SMAT32XX-100</t>
  </si>
  <si>
    <t>PI5N3LXX</t>
  </si>
  <si>
    <t>PI5N3LXX-V</t>
  </si>
  <si>
    <t>PI5N6LXX-V</t>
  </si>
  <si>
    <t>Right angle connector includes two threaded fasteners and integrated waterproof seal.</t>
  </si>
  <si>
    <t>PJEN6LXX-VE</t>
  </si>
  <si>
    <t>PJEN3LXX-VE</t>
  </si>
  <si>
    <t>PD600 Series, X1 Series</t>
  </si>
  <si>
    <t>PH1N3LXX</t>
  </si>
  <si>
    <t>PH1N3LXX-V</t>
  </si>
  <si>
    <t>PI7N3LXX</t>
  </si>
  <si>
    <t>PI7N3LXX-V</t>
  </si>
  <si>
    <t xml:space="preserve">Right angle 2.5/3.5mm. </t>
  </si>
  <si>
    <t>Right angle 2.5/3.5mm. with single screw</t>
  </si>
  <si>
    <t>PHTN3LXX</t>
  </si>
  <si>
    <t>PHTN3LXX-V</t>
  </si>
  <si>
    <t>TC-610, TC-618, TC-626, TC-700, Etc.</t>
  </si>
  <si>
    <t>BHTZPLXX</t>
  </si>
  <si>
    <t>BH1XPLXX</t>
  </si>
  <si>
    <t>Straight 2.5/3.5mm.</t>
  </si>
  <si>
    <t>PI5N3LXX-VC</t>
  </si>
  <si>
    <t>PUNN3LXX-VEC</t>
  </si>
  <si>
    <t>PUNN2LXX-VEC</t>
  </si>
  <si>
    <t>PTPN3LXX-VEC</t>
  </si>
  <si>
    <t>PTPN2LXX-VEC</t>
  </si>
  <si>
    <r>
      <t xml:space="preserve">W/ 3.5 mm. jack, volume control &amp; </t>
    </r>
    <r>
      <rPr>
        <b/>
        <sz val="8"/>
        <rFont val="Arial"/>
        <family val="2"/>
      </rPr>
      <t>CallCheck</t>
    </r>
    <r>
      <rPr>
        <b/>
        <vertAlign val="superscript"/>
        <sz val="8"/>
        <rFont val="Arial"/>
        <family val="2"/>
      </rPr>
      <t>TM</t>
    </r>
    <r>
      <rPr>
        <sz val="8"/>
        <rFont val="Arial"/>
        <family val="2"/>
      </rPr>
      <t xml:space="preserve"> System</t>
    </r>
  </si>
  <si>
    <t>F3/4G, F3GT/4GT, F3GS/4GS, F43TR, F11, F11S, F14, F14S, F15, F21, F21S, F22, F24, F24S, F31, F33/43, F3001/4001, F3011/4011, F3021/4021, F3021S/4021S, F3021T/4021T, BC-100, Etc.</t>
  </si>
  <si>
    <t>HYT2100, PD502, TC-446S, TC-500, TC-508, TC-580, TC-600, TC-610, TC-620, TC-700, TC-700 Ex PLUS, POWER446, TC1600, TC2100</t>
  </si>
  <si>
    <t>HYT2100, TC500, TC518, TC580, TC700, TC1600, TC2100, PD5 Series, Titan, TR200, TR400, TC-610, TC-618, TC-626, TC-700, Etc.</t>
  </si>
  <si>
    <t>PD7 Series, PD792Ex, HDP100, HDP150, HDP250</t>
  </si>
  <si>
    <t>PD6 Series, X1 Series</t>
  </si>
  <si>
    <t>F3, F3S, F4, F4S, F4TR, F10, F20, H2, H6, J12, M5, U12, U16, F30G, F31, F4TR, F4008, F4088A, all Icom dual pin amateur radios, Etc.</t>
  </si>
  <si>
    <t>MotoTrbo Series, XPR6300, 6350, 6380, 6500, 6550, 6580, 7350, 7550, APX4000/6000/7000 series.</t>
  </si>
  <si>
    <t>TC620, TC700EX</t>
  </si>
  <si>
    <t>Straight 2.5/3.5mm. Connector.</t>
  </si>
  <si>
    <t>TK-190/290/390, TK-280/380/480, TK-385, TK-481, TK-2140/3140, TK-2180/3180/4180, TK-3148, TK-3212, TK-5210/5220, TK5310/5410, TK5320/5420, NexEdge NX-200/300, NX210, NX410, Etc.</t>
  </si>
  <si>
    <t>RP6500</t>
  </si>
  <si>
    <t>Right angle 2.5/3.5mm. connector.</t>
  </si>
  <si>
    <t>Right angle 2.5/3.5mm. with single screw.</t>
  </si>
  <si>
    <t>TC980</t>
  </si>
  <si>
    <t>TalkAbout 200, 250, Distance and Distance DPS.</t>
  </si>
  <si>
    <t>Stone Mountain, Ltd. Mission Statement.</t>
  </si>
  <si>
    <t>Certified Stone Mountain OEM replacement cables &amp; cable/connector assemblies.</t>
  </si>
  <si>
    <t>Product Guide at any time, including pricing, models, options, etc.</t>
  </si>
  <si>
    <t>TK220/320, 240/340, 240D/340D, 208/308, 430/431, 250/350/353, 272G/372G, 3100, 3131, 2100/3100, 2160/3160/3101, 2102/3102, 2170/3170/3300, 260G/360G, 270G/370G, 2200/3200, 3201, 2202/3202, 3101 Free Talk, Free Talk XLS, Etc.</t>
  </si>
  <si>
    <t>PI6N3LXX</t>
  </si>
  <si>
    <t>PI6N3LXX-V</t>
  </si>
  <si>
    <t>PI6N6LXX-V</t>
  </si>
  <si>
    <t>SMAT35XX-10</t>
  </si>
  <si>
    <t>SMAT35XX-25</t>
  </si>
  <si>
    <t>SMAT35XX-50</t>
  </si>
  <si>
    <t>SMAT35XX-100</t>
  </si>
  <si>
    <r>
      <t>Replacement Acoustic Tube Assembly w/ Quick Disconnects for</t>
    </r>
    <r>
      <rPr>
        <b/>
        <sz val="9"/>
        <rFont val="Arial"/>
        <family val="2"/>
      </rPr>
      <t xml:space="preserve"> SMAT series Surveillance Earphone </t>
    </r>
    <r>
      <rPr>
        <b/>
        <i/>
        <u/>
        <sz val="9"/>
        <rFont val="Arial"/>
        <family val="2"/>
      </rPr>
      <t xml:space="preserve">without </t>
    </r>
    <r>
      <rPr>
        <b/>
        <sz val="9"/>
        <rFont val="Arial"/>
        <family val="2"/>
      </rPr>
      <t>ProTect</t>
    </r>
    <r>
      <rPr>
        <b/>
        <vertAlign val="superscript"/>
        <sz val="9"/>
        <rFont val="Arial"/>
        <family val="2"/>
      </rPr>
      <t>TM</t>
    </r>
    <r>
      <rPr>
        <b/>
        <sz val="9"/>
        <rFont val="Arial"/>
        <family val="2"/>
      </rPr>
      <t xml:space="preserve"> NRS.</t>
    </r>
  </si>
  <si>
    <r>
      <t>SMAT32NX</t>
    </r>
    <r>
      <rPr>
        <sz val="10"/>
        <rFont val="Arial"/>
        <family val="2"/>
      </rPr>
      <t xml:space="preserve"> </t>
    </r>
  </si>
  <si>
    <t>SMAT32NX-10</t>
  </si>
  <si>
    <t>SMAT32NX-25</t>
  </si>
  <si>
    <t>SMAT32NX-50</t>
  </si>
  <si>
    <t>SMAT32NX-100</t>
  </si>
  <si>
    <r>
      <t>Replacement Acoustic Tube Assembly w/ Quick Disconnects for</t>
    </r>
    <r>
      <rPr>
        <b/>
        <sz val="9"/>
        <rFont val="Arial"/>
        <family val="2"/>
      </rPr>
      <t xml:space="preserve"> SMAT series Surveillance Earphone </t>
    </r>
    <r>
      <rPr>
        <b/>
        <i/>
        <u/>
        <sz val="9"/>
        <rFont val="Arial"/>
        <family val="2"/>
      </rPr>
      <t xml:space="preserve">with </t>
    </r>
    <r>
      <rPr>
        <b/>
        <sz val="9"/>
        <rFont val="Arial"/>
        <family val="2"/>
      </rPr>
      <t>ProTect</t>
    </r>
    <r>
      <rPr>
        <b/>
        <vertAlign val="superscript"/>
        <sz val="9"/>
        <rFont val="Arial"/>
        <family val="2"/>
      </rPr>
      <t>TM</t>
    </r>
    <r>
      <rPr>
        <b/>
        <sz val="9"/>
        <rFont val="Arial"/>
        <family val="2"/>
      </rPr>
      <t xml:space="preserve"> NRS system.</t>
    </r>
  </si>
  <si>
    <r>
      <t>Replacement Acoustic Tube Assembly w/ Quick Disconnect - Tactical Series - Non ProTect</t>
    </r>
    <r>
      <rPr>
        <b/>
        <vertAlign val="superscript"/>
        <sz val="10"/>
        <rFont val="Arial"/>
        <family val="2"/>
      </rPr>
      <t>TM</t>
    </r>
  </si>
  <si>
    <r>
      <t>Replacement Acoustic Tube Assembly w/ Quick Disconnect - Tactical Series -  ProTect</t>
    </r>
    <r>
      <rPr>
        <b/>
        <vertAlign val="superscript"/>
        <sz val="10"/>
        <rFont val="Arial"/>
        <family val="2"/>
      </rPr>
      <t>TM</t>
    </r>
  </si>
  <si>
    <t>SMX26843</t>
  </si>
  <si>
    <t>BI6XPLXX</t>
  </si>
  <si>
    <t>F9011/F9021, F3260/F4260, F3261/F4261, F3262/F4262</t>
  </si>
  <si>
    <t>F9011/F9021, F3260/F4260, F3261/F4261, F3262/F4264</t>
  </si>
  <si>
    <t>CP88/100/110/120/125/150/185/200, CT150/250/450/450LS, GP68/88/280/300/308/2000, BC10/95/120/130, GTI, GTX, LTS2000, PR400, P040/080/110/1215/1225LS, PRO3150, SP10/21/50, VL50/130, MAG ONE/BPR40, XTN/XU/XV/DTR/CLS/RDX/RDX/DV/RM Series.</t>
  </si>
  <si>
    <r>
      <rPr>
        <b/>
        <sz val="8"/>
        <rFont val="Arial"/>
        <family val="2"/>
      </rPr>
      <t>AllClear</t>
    </r>
    <r>
      <rPr>
        <b/>
        <vertAlign val="superscript"/>
        <sz val="8"/>
        <rFont val="Arial"/>
        <family val="2"/>
      </rPr>
      <t>TM</t>
    </r>
    <r>
      <rPr>
        <sz val="8"/>
        <rFont val="Arial"/>
        <family val="2"/>
      </rPr>
      <t xml:space="preserve"> Dual Microphone Active Noise Cancelling System.</t>
    </r>
  </si>
  <si>
    <r>
      <t xml:space="preserve">W/ 3.5 mm. jack &amp; </t>
    </r>
    <r>
      <rPr>
        <b/>
        <sz val="8"/>
        <rFont val="Arial"/>
        <family val="2"/>
      </rPr>
      <t>AllClear</t>
    </r>
    <r>
      <rPr>
        <b/>
        <vertAlign val="superscript"/>
        <sz val="8"/>
        <rFont val="Arial"/>
        <family val="2"/>
      </rPr>
      <t>TM</t>
    </r>
    <r>
      <rPr>
        <sz val="8"/>
        <rFont val="Arial"/>
        <family val="2"/>
      </rPr>
      <t xml:space="preserve"> System</t>
    </r>
  </si>
  <si>
    <r>
      <t xml:space="preserve">W/ 2.5 mm. jack &amp; </t>
    </r>
    <r>
      <rPr>
        <b/>
        <sz val="8"/>
        <rFont val="Arial"/>
        <family val="2"/>
      </rPr>
      <t>AllClear</t>
    </r>
    <r>
      <rPr>
        <b/>
        <vertAlign val="superscript"/>
        <sz val="8"/>
        <rFont val="Arial"/>
        <family val="2"/>
      </rPr>
      <t>TM</t>
    </r>
    <r>
      <rPr>
        <sz val="8"/>
        <rFont val="Arial"/>
        <family val="2"/>
      </rPr>
      <t xml:space="preserve"> System</t>
    </r>
  </si>
  <si>
    <r>
      <t xml:space="preserve">W/ 3.5 mm. jack, volume control &amp; </t>
    </r>
    <r>
      <rPr>
        <b/>
        <sz val="8"/>
        <rFont val="Arial"/>
        <family val="2"/>
      </rPr>
      <t>AllClear</t>
    </r>
    <r>
      <rPr>
        <b/>
        <vertAlign val="superscript"/>
        <sz val="8"/>
        <rFont val="Arial"/>
        <family val="2"/>
      </rPr>
      <t>TM</t>
    </r>
    <r>
      <rPr>
        <sz val="8"/>
        <rFont val="Arial"/>
        <family val="2"/>
      </rPr>
      <t xml:space="preserve"> System</t>
    </r>
  </si>
  <si>
    <r>
      <rPr>
        <b/>
        <sz val="8"/>
        <rFont val="Arial"/>
        <family val="2"/>
      </rPr>
      <t>SureTact</t>
    </r>
    <r>
      <rPr>
        <b/>
        <vertAlign val="superscript"/>
        <sz val="8"/>
        <rFont val="Arial"/>
        <family val="2"/>
      </rPr>
      <t>TM</t>
    </r>
    <r>
      <rPr>
        <b/>
        <sz val="8"/>
        <rFont val="Arial"/>
        <family val="2"/>
      </rPr>
      <t xml:space="preserve"> </t>
    </r>
    <r>
      <rPr>
        <sz val="8"/>
        <rFont val="Arial"/>
        <family val="2"/>
      </rPr>
      <t>Rx, Tx and PTT Remote Accessory System.</t>
    </r>
  </si>
  <si>
    <r>
      <t xml:space="preserve">W/ 6 pin Hirose jack, volume control &amp; </t>
    </r>
    <r>
      <rPr>
        <b/>
        <sz val="8"/>
        <rFont val="Arial"/>
        <family val="2"/>
      </rPr>
      <t>SureTact</t>
    </r>
    <r>
      <rPr>
        <b/>
        <vertAlign val="superscript"/>
        <sz val="8"/>
        <rFont val="Arial"/>
        <family val="2"/>
      </rPr>
      <t>TM</t>
    </r>
    <r>
      <rPr>
        <sz val="8"/>
        <rFont val="Arial"/>
        <family val="2"/>
      </rPr>
      <t xml:space="preserve"> System</t>
    </r>
  </si>
  <si>
    <r>
      <rPr>
        <b/>
        <sz val="8"/>
        <rFont val="Arial"/>
        <family val="2"/>
      </rPr>
      <t>CallCheck</t>
    </r>
    <r>
      <rPr>
        <b/>
        <vertAlign val="superscript"/>
        <sz val="8"/>
        <rFont val="Arial"/>
        <family val="2"/>
      </rPr>
      <t>TM</t>
    </r>
    <r>
      <rPr>
        <sz val="8"/>
        <rFont val="Arial"/>
        <family val="2"/>
      </rPr>
      <t xml:space="preserve"> allows the user to record, store, playback and forward important Rx audio messages.</t>
    </r>
  </si>
  <si>
    <t>PJEN3LXX-A</t>
  </si>
  <si>
    <t>PJEN3LXX-VA</t>
  </si>
  <si>
    <r>
      <t xml:space="preserve">W/ 3.5 mm. jack, volume control, emergency button, long thumbscrew &amp; </t>
    </r>
    <r>
      <rPr>
        <b/>
        <sz val="8"/>
        <rFont val="Arial"/>
        <family val="2"/>
      </rPr>
      <t>AllClear</t>
    </r>
    <r>
      <rPr>
        <b/>
        <vertAlign val="superscript"/>
        <sz val="8"/>
        <rFont val="Arial"/>
        <family val="2"/>
      </rPr>
      <t xml:space="preserve">TM </t>
    </r>
    <r>
      <rPr>
        <sz val="8"/>
        <rFont val="Arial"/>
        <family val="2"/>
      </rPr>
      <t>System</t>
    </r>
  </si>
  <si>
    <t>PJEN3LXX-VEA</t>
  </si>
  <si>
    <r>
      <rPr>
        <b/>
        <sz val="8"/>
        <rFont val="Arial"/>
        <family val="2"/>
      </rPr>
      <t>SureTact</t>
    </r>
    <r>
      <rPr>
        <b/>
        <vertAlign val="superscript"/>
        <sz val="8"/>
        <rFont val="Arial"/>
        <family val="2"/>
      </rPr>
      <t>TM</t>
    </r>
    <r>
      <rPr>
        <sz val="8"/>
        <rFont val="Arial"/>
        <family val="2"/>
      </rPr>
      <t xml:space="preserve"> Rx, Tx and PTT Remote Accessory System.</t>
    </r>
  </si>
  <si>
    <r>
      <t xml:space="preserve">W/ 6 pin Hirose jack, volume control &amp; emergency button &amp; </t>
    </r>
    <r>
      <rPr>
        <b/>
        <sz val="8"/>
        <rFont val="Arial"/>
        <family val="2"/>
      </rPr>
      <t>SureTact</t>
    </r>
    <r>
      <rPr>
        <b/>
        <vertAlign val="superscript"/>
        <sz val="8"/>
        <rFont val="Arial"/>
        <family val="2"/>
      </rPr>
      <t>TM</t>
    </r>
    <r>
      <rPr>
        <b/>
        <sz val="8"/>
        <rFont val="Arial"/>
        <family val="2"/>
      </rPr>
      <t xml:space="preserve"> </t>
    </r>
    <r>
      <rPr>
        <sz val="8"/>
        <rFont val="Arial"/>
        <family val="2"/>
      </rPr>
      <t>System</t>
    </r>
  </si>
  <si>
    <r>
      <t xml:space="preserve">W/ 3.5 mm. jack &amp; </t>
    </r>
    <r>
      <rPr>
        <b/>
        <sz val="8"/>
        <rFont val="Arial"/>
        <family val="2"/>
      </rPr>
      <t>AllClear</t>
    </r>
    <r>
      <rPr>
        <b/>
        <vertAlign val="superscript"/>
        <sz val="8"/>
        <rFont val="Arial"/>
        <family val="2"/>
      </rPr>
      <t>TM</t>
    </r>
    <r>
      <rPr>
        <b/>
        <sz val="8"/>
        <rFont val="Arial"/>
        <family val="2"/>
      </rPr>
      <t xml:space="preserve"> </t>
    </r>
    <r>
      <rPr>
        <sz val="8"/>
        <rFont val="Arial"/>
        <family val="2"/>
      </rPr>
      <t>System</t>
    </r>
  </si>
  <si>
    <r>
      <t xml:space="preserve">W/ 2.5 mm. jack &amp; </t>
    </r>
    <r>
      <rPr>
        <b/>
        <sz val="8"/>
        <rFont val="Arial"/>
        <family val="2"/>
      </rPr>
      <t>AllClear</t>
    </r>
    <r>
      <rPr>
        <b/>
        <vertAlign val="superscript"/>
        <sz val="8"/>
        <rFont val="Arial"/>
        <family val="2"/>
      </rPr>
      <t>TM</t>
    </r>
    <r>
      <rPr>
        <b/>
        <sz val="8"/>
        <rFont val="Arial"/>
        <family val="2"/>
      </rPr>
      <t xml:space="preserve"> </t>
    </r>
    <r>
      <rPr>
        <sz val="8"/>
        <rFont val="Arial"/>
        <family val="2"/>
      </rPr>
      <t>System</t>
    </r>
  </si>
  <si>
    <r>
      <t xml:space="preserve">W/ 3.5 mm. jack, volume control &amp; </t>
    </r>
    <r>
      <rPr>
        <b/>
        <sz val="8"/>
        <rFont val="Arial"/>
        <family val="2"/>
      </rPr>
      <t>AllClear</t>
    </r>
    <r>
      <rPr>
        <b/>
        <vertAlign val="superscript"/>
        <sz val="8"/>
        <rFont val="Arial"/>
        <family val="2"/>
      </rPr>
      <t>TM</t>
    </r>
    <r>
      <rPr>
        <b/>
        <sz val="8"/>
        <rFont val="Arial"/>
        <family val="2"/>
      </rPr>
      <t xml:space="preserve"> </t>
    </r>
    <r>
      <rPr>
        <sz val="8"/>
        <rFont val="Arial"/>
        <family val="2"/>
      </rPr>
      <t>System</t>
    </r>
  </si>
  <si>
    <r>
      <t xml:space="preserve">W/ 2.5 mm. jack, volume control &amp; </t>
    </r>
    <r>
      <rPr>
        <b/>
        <sz val="8"/>
        <rFont val="Arial"/>
        <family val="2"/>
      </rPr>
      <t>AllClear</t>
    </r>
    <r>
      <rPr>
        <b/>
        <vertAlign val="superscript"/>
        <sz val="8"/>
        <rFont val="Arial"/>
        <family val="2"/>
      </rPr>
      <t>TM</t>
    </r>
    <r>
      <rPr>
        <b/>
        <sz val="8"/>
        <rFont val="Arial"/>
        <family val="2"/>
      </rPr>
      <t xml:space="preserve"> </t>
    </r>
    <r>
      <rPr>
        <sz val="8"/>
        <rFont val="Arial"/>
        <family val="2"/>
      </rPr>
      <t>System</t>
    </r>
  </si>
  <si>
    <r>
      <t xml:space="preserve">W/ 3.5 mm. jack, volume control, emergency button &amp; </t>
    </r>
    <r>
      <rPr>
        <b/>
        <sz val="8"/>
        <rFont val="Arial"/>
        <family val="2"/>
      </rPr>
      <t>AllClear</t>
    </r>
    <r>
      <rPr>
        <b/>
        <vertAlign val="superscript"/>
        <sz val="8"/>
        <rFont val="Arial"/>
        <family val="2"/>
      </rPr>
      <t xml:space="preserve">TM </t>
    </r>
    <r>
      <rPr>
        <sz val="8"/>
        <rFont val="Arial"/>
        <family val="2"/>
      </rPr>
      <t>System</t>
    </r>
  </si>
  <si>
    <r>
      <t xml:space="preserve">W/ 2.5 mm. jack, volume control, emergency button &amp; </t>
    </r>
    <r>
      <rPr>
        <b/>
        <sz val="8"/>
        <rFont val="Arial"/>
        <family val="2"/>
      </rPr>
      <t>AllClear</t>
    </r>
    <r>
      <rPr>
        <b/>
        <vertAlign val="superscript"/>
        <sz val="8"/>
        <rFont val="Arial"/>
        <family val="2"/>
      </rPr>
      <t>TM</t>
    </r>
    <r>
      <rPr>
        <b/>
        <sz val="8"/>
        <rFont val="Arial"/>
        <family val="2"/>
      </rPr>
      <t xml:space="preserve"> </t>
    </r>
    <r>
      <rPr>
        <sz val="8"/>
        <rFont val="Arial"/>
        <family val="2"/>
      </rPr>
      <t>System</t>
    </r>
  </si>
  <si>
    <t>PUNN3LXX-A</t>
  </si>
  <si>
    <t xml:space="preserve">W/ 2.5 mm. jack </t>
  </si>
  <si>
    <t>PUNN2LXX-A</t>
  </si>
  <si>
    <t>PUNN3LXX-VA</t>
  </si>
  <si>
    <t>W/ 2.5 mm. jack, volume control</t>
  </si>
  <si>
    <t>PUNN2LXX-VA</t>
  </si>
  <si>
    <t>PUNN3LXX-VEA</t>
  </si>
  <si>
    <t>PUNN2LXX-VEA</t>
  </si>
  <si>
    <t>PUNN6LXX-V</t>
  </si>
  <si>
    <r>
      <t xml:space="preserve">W/ 3.5 mm. jack, volume control, emergency button &amp; </t>
    </r>
    <r>
      <rPr>
        <b/>
        <sz val="8"/>
        <rFont val="Arial"/>
        <family val="2"/>
      </rPr>
      <t>CallCheck</t>
    </r>
    <r>
      <rPr>
        <b/>
        <vertAlign val="superscript"/>
        <sz val="8"/>
        <rFont val="Arial"/>
        <family val="2"/>
      </rPr>
      <t>TM</t>
    </r>
    <r>
      <rPr>
        <sz val="8"/>
        <rFont val="Arial"/>
        <family val="2"/>
      </rPr>
      <t xml:space="preserve"> System</t>
    </r>
  </si>
  <si>
    <r>
      <t xml:space="preserve">W/ 2.5 mm. jack, volume control, emergency button &amp; </t>
    </r>
    <r>
      <rPr>
        <b/>
        <sz val="8"/>
        <rFont val="Arial"/>
        <family val="2"/>
      </rPr>
      <t>CallCheck</t>
    </r>
    <r>
      <rPr>
        <b/>
        <vertAlign val="superscript"/>
        <sz val="8"/>
        <rFont val="Arial"/>
        <family val="2"/>
      </rPr>
      <t>TM</t>
    </r>
    <r>
      <rPr>
        <sz val="8"/>
        <rFont val="Arial"/>
        <family val="2"/>
      </rPr>
      <t xml:space="preserve"> System</t>
    </r>
  </si>
  <si>
    <t>PI5N3LXX-A</t>
  </si>
  <si>
    <t>PI5N3LXX-VA</t>
  </si>
  <si>
    <r>
      <t>W/ 3.5 mm. jack &amp;</t>
    </r>
    <r>
      <rPr>
        <b/>
        <sz val="8"/>
        <rFont val="Arial"/>
        <family val="2"/>
      </rPr>
      <t xml:space="preserve"> AllClear</t>
    </r>
    <r>
      <rPr>
        <b/>
        <vertAlign val="superscript"/>
        <sz val="8"/>
        <rFont val="Arial"/>
        <family val="2"/>
      </rPr>
      <t>TM</t>
    </r>
    <r>
      <rPr>
        <sz val="8"/>
        <rFont val="Arial"/>
        <family val="2"/>
      </rPr>
      <t xml:space="preserve"> System</t>
    </r>
  </si>
  <si>
    <t>PI6N3LXX-A</t>
  </si>
  <si>
    <t>PI6N3LXX-VA</t>
  </si>
  <si>
    <r>
      <rPr>
        <b/>
        <sz val="8"/>
        <rFont val="Arial"/>
        <family val="2"/>
      </rPr>
      <t>SureTact</t>
    </r>
    <r>
      <rPr>
        <b/>
        <vertAlign val="superscript"/>
        <sz val="8"/>
        <rFont val="Arial"/>
        <family val="2"/>
      </rPr>
      <t>TM</t>
    </r>
    <r>
      <rPr>
        <sz val="8"/>
        <rFont val="Arial"/>
        <family val="2"/>
      </rPr>
      <t xml:space="preserve"> Rx, Tx and PTT Remote Accessory System.  Right angle 2.5/3.5mm. connector. </t>
    </r>
  </si>
  <si>
    <t>PTKN3LXX-A</t>
  </si>
  <si>
    <t>PTKN3LXX-VA</t>
  </si>
  <si>
    <r>
      <t>W/ 3.5 mm. jack, volume control, emergency button &amp;</t>
    </r>
    <r>
      <rPr>
        <b/>
        <sz val="8"/>
        <rFont val="Arial"/>
        <family val="2"/>
      </rPr>
      <t xml:space="preserve"> AllClear</t>
    </r>
    <r>
      <rPr>
        <b/>
        <vertAlign val="superscript"/>
        <sz val="8"/>
        <rFont val="Arial"/>
        <family val="2"/>
      </rPr>
      <t>TM</t>
    </r>
    <r>
      <rPr>
        <sz val="8"/>
        <rFont val="Arial"/>
        <family val="2"/>
      </rPr>
      <t xml:space="preserve"> System</t>
    </r>
  </si>
  <si>
    <t>PTKN3LXX-VEA</t>
  </si>
  <si>
    <r>
      <rPr>
        <b/>
        <sz val="8"/>
        <rFont val="Arial"/>
        <family val="2"/>
      </rPr>
      <t>SureTact</t>
    </r>
    <r>
      <rPr>
        <b/>
        <vertAlign val="superscript"/>
        <sz val="8"/>
        <rFont val="Arial"/>
        <family val="2"/>
      </rPr>
      <t>TM</t>
    </r>
    <r>
      <rPr>
        <sz val="8"/>
        <rFont val="Arial"/>
        <family val="2"/>
      </rPr>
      <t xml:space="preserve"> Rx, Tx and PTT Remote Accessory System.  </t>
    </r>
  </si>
  <si>
    <r>
      <rPr>
        <b/>
        <sz val="8"/>
        <rFont val="Arial"/>
        <family val="2"/>
      </rPr>
      <t>SureTact</t>
    </r>
    <r>
      <rPr>
        <b/>
        <vertAlign val="superscript"/>
        <sz val="8"/>
        <rFont val="Arial"/>
        <family val="2"/>
      </rPr>
      <t>TM</t>
    </r>
    <r>
      <rPr>
        <b/>
        <sz val="8"/>
        <rFont val="Arial"/>
        <family val="2"/>
      </rPr>
      <t xml:space="preserve"> </t>
    </r>
    <r>
      <rPr>
        <sz val="8"/>
        <rFont val="Arial"/>
        <family val="2"/>
      </rPr>
      <t>Rx, Tx and PTT Remote Accessory System.  Check compatibility of E-button with radio.</t>
    </r>
  </si>
  <si>
    <r>
      <t>W/ 3.5 mm. jack, volume control &amp;</t>
    </r>
    <r>
      <rPr>
        <b/>
        <sz val="8"/>
        <rFont val="Arial"/>
        <family val="2"/>
      </rPr>
      <t xml:space="preserve"> AllClear</t>
    </r>
    <r>
      <rPr>
        <b/>
        <vertAlign val="superscript"/>
        <sz val="8"/>
        <rFont val="Arial"/>
        <family val="2"/>
      </rPr>
      <t>TM</t>
    </r>
    <r>
      <rPr>
        <b/>
        <sz val="8"/>
        <rFont val="Arial"/>
        <family val="2"/>
      </rPr>
      <t xml:space="preserve"> </t>
    </r>
    <r>
      <rPr>
        <sz val="8"/>
        <rFont val="Arial"/>
        <family val="2"/>
      </rPr>
      <t>System</t>
    </r>
  </si>
  <si>
    <r>
      <t xml:space="preserve">W/ 3.5 mm. jack, volume control, emergency button &amp; </t>
    </r>
    <r>
      <rPr>
        <b/>
        <sz val="8"/>
        <rFont val="Arial"/>
        <family val="2"/>
      </rPr>
      <t>AllClear</t>
    </r>
    <r>
      <rPr>
        <b/>
        <vertAlign val="superscript"/>
        <sz val="8"/>
        <rFont val="Arial"/>
        <family val="2"/>
      </rPr>
      <t>TM</t>
    </r>
    <r>
      <rPr>
        <b/>
        <sz val="8"/>
        <rFont val="Arial"/>
        <family val="2"/>
      </rPr>
      <t xml:space="preserve"> </t>
    </r>
    <r>
      <rPr>
        <sz val="8"/>
        <rFont val="Arial"/>
        <family val="2"/>
      </rPr>
      <t>System</t>
    </r>
  </si>
  <si>
    <t xml:space="preserve">MotoTrbo Series, XPR3300/3500, DP2000, etc. </t>
  </si>
  <si>
    <t>PTBN3LXX-A</t>
  </si>
  <si>
    <t>PTBN3LXX-V</t>
  </si>
  <si>
    <t>PTBN3LXX-VA</t>
  </si>
  <si>
    <t>PTBN6LXX-V</t>
  </si>
  <si>
    <r>
      <rPr>
        <b/>
        <sz val="8"/>
        <rFont val="Arial"/>
        <family val="2"/>
      </rPr>
      <t>SureTact</t>
    </r>
    <r>
      <rPr>
        <b/>
        <vertAlign val="superscript"/>
        <sz val="8"/>
        <rFont val="Arial"/>
        <family val="2"/>
      </rPr>
      <t>TM</t>
    </r>
    <r>
      <rPr>
        <sz val="8"/>
        <rFont val="Arial"/>
        <family val="2"/>
      </rPr>
      <t xml:space="preserve"> Rx, Tx and PTT Remote Accessory System.  Right angle 2.5/3.5mm. connector.</t>
    </r>
  </si>
  <si>
    <t>W/ 2.5 mm. jack &amp; emergency button</t>
  </si>
  <si>
    <t>PKNN2LXX-E</t>
  </si>
  <si>
    <r>
      <t xml:space="preserve">W/ 2.5 mm. jack, emergency button &amp; </t>
    </r>
    <r>
      <rPr>
        <b/>
        <sz val="8"/>
        <rFont val="Arial"/>
        <family val="2"/>
      </rPr>
      <t>AllClear</t>
    </r>
    <r>
      <rPr>
        <b/>
        <vertAlign val="superscript"/>
        <sz val="8"/>
        <rFont val="Arial"/>
        <family val="2"/>
      </rPr>
      <t>TM</t>
    </r>
    <r>
      <rPr>
        <b/>
        <sz val="8"/>
        <rFont val="Arial"/>
        <family val="2"/>
      </rPr>
      <t xml:space="preserve"> </t>
    </r>
    <r>
      <rPr>
        <sz val="8"/>
        <rFont val="Arial"/>
        <family val="2"/>
      </rPr>
      <t>System</t>
    </r>
  </si>
  <si>
    <t>PKNN2LXX-EA</t>
  </si>
  <si>
    <t>PKNN2LXX-VA</t>
  </si>
  <si>
    <t>PKNN2LXX-VEA</t>
  </si>
  <si>
    <r>
      <t xml:space="preserve">W/ 3.5 mm. jack, emergency button &amp; </t>
    </r>
    <r>
      <rPr>
        <b/>
        <sz val="8"/>
        <rFont val="Arial"/>
        <family val="2"/>
      </rPr>
      <t>AllClear</t>
    </r>
    <r>
      <rPr>
        <b/>
        <vertAlign val="superscript"/>
        <sz val="8"/>
        <rFont val="Arial"/>
        <family val="2"/>
      </rPr>
      <t>TM</t>
    </r>
    <r>
      <rPr>
        <b/>
        <sz val="8"/>
        <rFont val="Arial"/>
        <family val="2"/>
      </rPr>
      <t xml:space="preserve"> </t>
    </r>
    <r>
      <rPr>
        <sz val="8"/>
        <rFont val="Arial"/>
        <family val="2"/>
      </rPr>
      <t>System</t>
    </r>
  </si>
  <si>
    <t>PKNN3LXX-EA</t>
  </si>
  <si>
    <t>PKNN3LXX-VA</t>
  </si>
  <si>
    <t>PKNN3LXX-VEA</t>
  </si>
  <si>
    <r>
      <rPr>
        <b/>
        <sz val="8"/>
        <rFont val="Arial"/>
        <family val="2"/>
      </rPr>
      <t>SureTact</t>
    </r>
    <r>
      <rPr>
        <b/>
        <vertAlign val="superscript"/>
        <sz val="8"/>
        <rFont val="Arial"/>
        <family val="2"/>
      </rPr>
      <t>TM</t>
    </r>
    <r>
      <rPr>
        <b/>
        <sz val="8"/>
        <rFont val="Arial"/>
        <family val="2"/>
      </rPr>
      <t xml:space="preserve"> </t>
    </r>
    <r>
      <rPr>
        <sz val="8"/>
        <rFont val="Arial"/>
        <family val="2"/>
      </rPr>
      <t xml:space="preserve">Rx, Tx and PTT Remote Accessory System &amp; </t>
    </r>
    <r>
      <rPr>
        <b/>
        <sz val="8"/>
        <rFont val="Arial"/>
        <family val="2"/>
      </rPr>
      <t>AllClear</t>
    </r>
    <r>
      <rPr>
        <b/>
        <vertAlign val="superscript"/>
        <sz val="8"/>
        <rFont val="Arial"/>
        <family val="2"/>
      </rPr>
      <t>TM</t>
    </r>
    <r>
      <rPr>
        <b/>
        <sz val="8"/>
        <rFont val="Arial"/>
        <family val="2"/>
      </rPr>
      <t xml:space="preserve"> </t>
    </r>
    <r>
      <rPr>
        <sz val="8"/>
        <rFont val="Arial"/>
        <family val="2"/>
      </rPr>
      <t>Dual Microphone Active Noise Cancelling System.</t>
    </r>
  </si>
  <si>
    <r>
      <t xml:space="preserve">W/ 6 pin Hirose jack, volume control, </t>
    </r>
    <r>
      <rPr>
        <b/>
        <sz val="8"/>
        <rFont val="Arial"/>
        <family val="2"/>
      </rPr>
      <t>SureTact</t>
    </r>
    <r>
      <rPr>
        <b/>
        <vertAlign val="superscript"/>
        <sz val="8"/>
        <rFont val="Arial"/>
        <family val="2"/>
      </rPr>
      <t>TM</t>
    </r>
    <r>
      <rPr>
        <sz val="8"/>
        <rFont val="Arial"/>
        <family val="2"/>
      </rPr>
      <t xml:space="preserve"> System &amp; </t>
    </r>
    <r>
      <rPr>
        <b/>
        <sz val="8"/>
        <rFont val="Arial"/>
        <family val="2"/>
      </rPr>
      <t>AllClear</t>
    </r>
    <r>
      <rPr>
        <b/>
        <vertAlign val="superscript"/>
        <sz val="8"/>
        <rFont val="Arial"/>
        <family val="2"/>
      </rPr>
      <t>TM</t>
    </r>
    <r>
      <rPr>
        <sz val="8"/>
        <rFont val="Arial"/>
        <family val="2"/>
      </rPr>
      <t xml:space="preserve"> System</t>
    </r>
  </si>
  <si>
    <t>PKNN6LXX-VA</t>
  </si>
  <si>
    <r>
      <t xml:space="preserve">W/ 6 pin Hirose jack, volume control, emergency button, </t>
    </r>
    <r>
      <rPr>
        <b/>
        <sz val="8"/>
        <rFont val="Arial"/>
        <family val="2"/>
      </rPr>
      <t>SureTact</t>
    </r>
    <r>
      <rPr>
        <b/>
        <vertAlign val="superscript"/>
        <sz val="8"/>
        <rFont val="Arial"/>
        <family val="2"/>
      </rPr>
      <t>TM</t>
    </r>
    <r>
      <rPr>
        <sz val="8"/>
        <rFont val="Arial"/>
        <family val="2"/>
      </rPr>
      <t xml:space="preserve"> System &amp;</t>
    </r>
    <r>
      <rPr>
        <b/>
        <sz val="8"/>
        <rFont val="Arial"/>
        <family val="2"/>
      </rPr>
      <t xml:space="preserve"> AllClear</t>
    </r>
    <r>
      <rPr>
        <b/>
        <vertAlign val="superscript"/>
        <sz val="8"/>
        <rFont val="Arial"/>
        <family val="2"/>
      </rPr>
      <t>TM</t>
    </r>
    <r>
      <rPr>
        <sz val="8"/>
        <rFont val="Arial"/>
        <family val="2"/>
      </rPr>
      <t xml:space="preserve"> System</t>
    </r>
  </si>
  <si>
    <t>PKNN6LXX-VEA</t>
  </si>
  <si>
    <t>PTPN3LXX-A</t>
  </si>
  <si>
    <t>PTPN2LXX-A</t>
  </si>
  <si>
    <t>PTPN3LXX-VA</t>
  </si>
  <si>
    <t>PTPN2LXX-VA</t>
  </si>
  <si>
    <t>PTPN3LXX-VEA</t>
  </si>
  <si>
    <t>PTPN2LXX-VEA</t>
  </si>
  <si>
    <r>
      <rPr>
        <b/>
        <sz val="8"/>
        <rFont val="Arial"/>
        <family val="2"/>
      </rPr>
      <t>SureTact</t>
    </r>
    <r>
      <rPr>
        <b/>
        <vertAlign val="superscript"/>
        <sz val="8"/>
        <rFont val="Arial"/>
        <family val="2"/>
      </rPr>
      <t>TM</t>
    </r>
    <r>
      <rPr>
        <sz val="8"/>
        <rFont val="Arial"/>
        <family val="2"/>
      </rPr>
      <t xml:space="preserve"> Rx, Tx and PTT Remote Accessory System.  Right angle connector includes two threaded fasteners.</t>
    </r>
  </si>
  <si>
    <t>S</t>
  </si>
  <si>
    <t>B</t>
  </si>
  <si>
    <t>C</t>
  </si>
  <si>
    <t>V</t>
  </si>
  <si>
    <t>D</t>
  </si>
  <si>
    <t>Notes/Descriptions</t>
  </si>
  <si>
    <t>Total</t>
  </si>
  <si>
    <t xml:space="preserve">S </t>
  </si>
  <si>
    <t>L</t>
  </si>
  <si>
    <t>P</t>
  </si>
  <si>
    <t>Price</t>
  </si>
  <si>
    <t>Step 3</t>
  </si>
  <si>
    <t>Step 2B</t>
  </si>
  <si>
    <t>Step 2A</t>
  </si>
  <si>
    <t>Step 1</t>
  </si>
  <si>
    <t>AN</t>
  </si>
  <si>
    <t>X</t>
  </si>
  <si>
    <t>BLU</t>
  </si>
  <si>
    <t>Product Guide Table of Contents</t>
  </si>
  <si>
    <t>01</t>
  </si>
  <si>
    <t>PKNN3LXX</t>
  </si>
  <si>
    <t>PKNN3LXX-E</t>
  </si>
  <si>
    <t>W/ 3.5 mm. jack &amp; emergency button</t>
  </si>
  <si>
    <t>EP</t>
  </si>
  <si>
    <t>T</t>
  </si>
  <si>
    <t xml:space="preserve"> </t>
  </si>
  <si>
    <t>Unity XG-100, XL-200</t>
  </si>
  <si>
    <t>Full length coiled plain cable. Supports emergency function.</t>
  </si>
  <si>
    <t>BKNXPLXX-E</t>
  </si>
  <si>
    <t>BKNXPLXX-EP</t>
  </si>
  <si>
    <t>info-us@stonemountainltd.com</t>
  </si>
  <si>
    <t>Full contact information for Stone Mountain.</t>
  </si>
  <si>
    <t>www.stonemountainltd.com</t>
  </si>
  <si>
    <t>Epic Series</t>
  </si>
  <si>
    <t>Model</t>
  </si>
  <si>
    <t>Android &amp; iOS operating systems</t>
  </si>
  <si>
    <r>
      <rPr>
        <b/>
        <sz val="14"/>
        <color theme="1"/>
        <rFont val="Calibri"/>
        <family val="2"/>
        <scheme val="minor"/>
      </rPr>
      <t>Pick one.</t>
    </r>
    <r>
      <rPr>
        <sz val="14"/>
        <color theme="1"/>
        <rFont val="Calibri"/>
        <family val="2"/>
        <scheme val="minor"/>
      </rPr>
      <t xml:space="preserve"> </t>
    </r>
  </si>
  <si>
    <t>DF</t>
  </si>
  <si>
    <r>
      <t>Blu</t>
    </r>
    <r>
      <rPr>
        <i/>
        <sz val="24"/>
        <rFont val="Calibri"/>
        <family val="2"/>
        <scheme val="minor"/>
      </rPr>
      <t xml:space="preserve">Skye® </t>
    </r>
    <r>
      <rPr>
        <b/>
        <sz val="24"/>
        <rFont val="Calibri"/>
        <family val="2"/>
        <scheme val="minor"/>
      </rPr>
      <t>Series - Supports Smartphones, Tablets, Windows &amp; LMR</t>
    </r>
  </si>
  <si>
    <t>BK/Relm</t>
  </si>
  <si>
    <r>
      <rPr>
        <b/>
        <sz val="23"/>
        <color theme="1"/>
        <rFont val="Arial"/>
        <family val="2"/>
      </rPr>
      <t xml:space="preserve">LMR </t>
    </r>
    <r>
      <rPr>
        <b/>
        <sz val="22"/>
        <color indexed="8"/>
        <rFont val="Arial"/>
        <family val="2"/>
      </rPr>
      <t>Series</t>
    </r>
  </si>
  <si>
    <t>If you do not see what you need, please contact Stone Mountain directly at 540.297.6434 ext. 210.</t>
  </si>
  <si>
    <r>
      <rPr>
        <sz val="21"/>
        <rFont val="Stencil"/>
        <family val="5"/>
      </rPr>
      <t>Bravo</t>
    </r>
    <r>
      <rPr>
        <b/>
        <sz val="20"/>
        <rFont val="Arial"/>
        <family val="2"/>
      </rPr>
      <t xml:space="preserve"> Replacement Cables</t>
    </r>
  </si>
  <si>
    <t xml:space="preserve">The industry's toughest, highest quality LMR cables.  </t>
  </si>
  <si>
    <t>Product Type</t>
  </si>
  <si>
    <t>Feature rich, rugged, waterproof speaker mics for mission critical, industrial and business communications to meet your demanding requirements!</t>
  </si>
  <si>
    <t>U</t>
  </si>
  <si>
    <r>
      <rPr>
        <b/>
        <sz val="15"/>
        <color theme="1"/>
        <rFont val="Calibri"/>
        <family val="2"/>
        <scheme val="minor"/>
      </rPr>
      <t xml:space="preserve">Instructions: </t>
    </r>
    <r>
      <rPr>
        <sz val="15"/>
        <color theme="1"/>
        <rFont val="Calibri"/>
        <family val="2"/>
        <scheme val="minor"/>
      </rPr>
      <t>Enter the number 1 for each option desired in the shaded Designator Fields (</t>
    </r>
    <r>
      <rPr>
        <b/>
        <sz val="15"/>
        <color theme="1"/>
        <rFont val="Calibri"/>
        <family val="2"/>
        <scheme val="minor"/>
      </rPr>
      <t>DF</t>
    </r>
    <r>
      <rPr>
        <sz val="15"/>
        <color theme="1"/>
        <rFont val="Calibri"/>
        <family val="2"/>
        <scheme val="minor"/>
      </rPr>
      <t>).  Do not enter  1  more than once in any designator field.</t>
    </r>
  </si>
  <si>
    <t>To be the premier source for ruggedized audio solutions by consistently providing the most innovative, highest quality products at competitive prices.  
To maintain this position by continuous product improvement, new technology development, professional customer support and new market expansion.</t>
  </si>
  <si>
    <t>SMX28287</t>
  </si>
  <si>
    <t>Alpha Adapter Cable #12 - For David Clark H6080 series headsets.  Six pin Hirose to four pin Nexus connector. Straight adapter.</t>
  </si>
  <si>
    <t>PTT Accessories</t>
  </si>
  <si>
    <t>High quality tactical earphones, headsets, remote PTT's, 1, 2 &amp; 3 wire kits, etc. audio accessories for LMR platforms.</t>
  </si>
  <si>
    <t>WARRANTY MAY BE VOID IF A NON STONE MOUNTAIN CHARGER IS USED ON ANY STONE MOUNTAIN PRODUCT.</t>
  </si>
  <si>
    <t>High quality, durable wearable accessories and organizers.</t>
  </si>
  <si>
    <t>CoS &amp; Warranty Statement</t>
  </si>
  <si>
    <t>Unity XL-185, XL-200, XG-100, etc.</t>
  </si>
  <si>
    <t xml:space="preserve">VX-150/160/180/210/210A/400/410/420, etc. </t>
  </si>
  <si>
    <t>W/ 3.5 mm. jack &amp; emergency</t>
  </si>
  <si>
    <t>PEXN3LXX-E</t>
  </si>
  <si>
    <t>W/ 3.5 mm. jack, volume control &amp; emergency</t>
  </si>
  <si>
    <t>PEXN3LXX-VE</t>
  </si>
  <si>
    <t>PKNN3LXX-VE</t>
  </si>
  <si>
    <r>
      <rPr>
        <sz val="13"/>
        <color theme="1"/>
        <rFont val="Stencil"/>
        <family val="5"/>
      </rPr>
      <t>Phoenix</t>
    </r>
    <r>
      <rPr>
        <b/>
        <sz val="14"/>
        <color theme="1"/>
        <rFont val="Calibri"/>
        <family val="2"/>
        <scheme val="minor"/>
      </rPr>
      <t xml:space="preserve"> RSM Platform - Elite Series</t>
    </r>
  </si>
  <si>
    <r>
      <rPr>
        <sz val="13"/>
        <color theme="1"/>
        <rFont val="Stencil"/>
        <family val="5"/>
      </rPr>
      <t>Phoenix</t>
    </r>
    <r>
      <rPr>
        <b/>
        <sz val="13"/>
        <color theme="1"/>
        <rFont val="Calibri"/>
        <family val="2"/>
        <scheme val="minor"/>
      </rPr>
      <t xml:space="preserve"> RSM </t>
    </r>
    <r>
      <rPr>
        <b/>
        <sz val="14"/>
        <color theme="1"/>
        <rFont val="Calibri"/>
        <family val="2"/>
        <scheme val="minor"/>
      </rPr>
      <t>Platform</t>
    </r>
    <r>
      <rPr>
        <sz val="14"/>
        <color theme="1"/>
        <rFont val="Calibri"/>
        <family val="2"/>
        <scheme val="minor"/>
      </rPr>
      <t xml:space="preserve"> - </t>
    </r>
    <r>
      <rPr>
        <b/>
        <sz val="14"/>
        <color theme="1"/>
        <rFont val="Calibri"/>
        <family val="2"/>
        <scheme val="minor"/>
      </rPr>
      <t>Blu</t>
    </r>
    <r>
      <rPr>
        <i/>
        <sz val="14"/>
        <color theme="1"/>
        <rFont val="Calibri"/>
        <family val="2"/>
        <scheme val="minor"/>
      </rPr>
      <t>Skye®</t>
    </r>
    <r>
      <rPr>
        <b/>
        <sz val="14"/>
        <color theme="1"/>
        <rFont val="Calibri"/>
        <family val="2"/>
        <scheme val="minor"/>
      </rPr>
      <t xml:space="preserve"> Series</t>
    </r>
  </si>
  <si>
    <t>H</t>
  </si>
  <si>
    <t>ZZ</t>
  </si>
  <si>
    <t>Most Popular Models</t>
  </si>
  <si>
    <r>
      <t>Belt clip -</t>
    </r>
    <r>
      <rPr>
        <b/>
        <i/>
        <sz val="14"/>
        <color theme="1"/>
        <rFont val="Calibri"/>
        <family val="2"/>
        <scheme val="minor"/>
      </rPr>
      <t xml:space="preserve"> Standard</t>
    </r>
  </si>
  <si>
    <t>Especially for Vehicular Applications</t>
  </si>
  <si>
    <t>Price, USD</t>
  </si>
  <si>
    <t>W</t>
  </si>
  <si>
    <r>
      <rPr>
        <b/>
        <sz val="14"/>
        <color theme="1"/>
        <rFont val="Calibri"/>
        <family val="2"/>
        <scheme val="minor"/>
      </rPr>
      <t>Mag</t>
    </r>
    <r>
      <rPr>
        <i/>
        <sz val="14"/>
        <color theme="1"/>
        <rFont val="Calibri"/>
        <family val="2"/>
        <scheme val="minor"/>
      </rPr>
      <t>Shield</t>
    </r>
    <r>
      <rPr>
        <vertAlign val="superscript"/>
        <sz val="14"/>
        <color theme="1"/>
        <rFont val="Calibri"/>
        <family val="2"/>
        <scheme val="minor"/>
      </rPr>
      <t>TM</t>
    </r>
    <r>
      <rPr>
        <sz val="14"/>
        <color theme="1"/>
        <rFont val="Calibri"/>
        <family val="2"/>
        <scheme val="minor"/>
      </rPr>
      <t xml:space="preserve"> is an acoustic shroud that protects the speaker from harsh environmental contaminants.  Applications include mining, machining, rairoad, foundry, concrete and food processing environments.  </t>
    </r>
  </si>
  <si>
    <r>
      <t xml:space="preserve">3.5mm </t>
    </r>
    <r>
      <rPr>
        <b/>
        <sz val="14"/>
        <color theme="1"/>
        <rFont val="Calibri"/>
        <family val="2"/>
        <scheme val="minor"/>
      </rPr>
      <t>Sure</t>
    </r>
    <r>
      <rPr>
        <i/>
        <sz val="14"/>
        <color theme="1"/>
        <rFont val="Calibri"/>
        <family val="2"/>
        <scheme val="minor"/>
      </rPr>
      <t>Seal</t>
    </r>
    <r>
      <rPr>
        <b/>
        <vertAlign val="superscript"/>
        <sz val="14"/>
        <color theme="1"/>
        <rFont val="Calibri"/>
        <family val="2"/>
        <scheme val="minor"/>
      </rPr>
      <t>TM</t>
    </r>
    <r>
      <rPr>
        <sz val="14"/>
        <color theme="1"/>
        <rFont val="Calibri"/>
        <family val="2"/>
        <scheme val="minor"/>
      </rPr>
      <t xml:space="preserve"> audio jack - </t>
    </r>
    <r>
      <rPr>
        <b/>
        <i/>
        <sz val="14"/>
        <color theme="1"/>
        <rFont val="Calibri"/>
        <family val="2"/>
        <scheme val="minor"/>
      </rPr>
      <t>Standard</t>
    </r>
  </si>
  <si>
    <r>
      <t xml:space="preserve">Full length ruggedized cable - </t>
    </r>
    <r>
      <rPr>
        <b/>
        <i/>
        <sz val="14"/>
        <color theme="1"/>
        <rFont val="Calibri"/>
        <family val="2"/>
        <scheme val="minor"/>
      </rPr>
      <t>Standard</t>
    </r>
  </si>
  <si>
    <t>Full length coiled plain cable.</t>
  </si>
  <si>
    <t>Full length coiled plain cable. Supports emergency &amp; VCC power.</t>
  </si>
  <si>
    <t>Full length coiled plain cable.  Supports emergency &amp; VCC power.</t>
  </si>
  <si>
    <t>Optional</t>
  </si>
  <si>
    <t>Pick one</t>
  </si>
  <si>
    <r>
      <t xml:space="preserve">Belt clip - </t>
    </r>
    <r>
      <rPr>
        <b/>
        <i/>
        <sz val="14"/>
        <color theme="1"/>
        <rFont val="Calibri"/>
        <family val="2"/>
        <scheme val="minor"/>
      </rPr>
      <t>Standard</t>
    </r>
  </si>
  <si>
    <t>Feature rich, rugged, waterproof speaker mics for transportation, mission critical, industrial and business communications to meet your demanding requirements!  Supports all major PTT app's.</t>
  </si>
  <si>
    <t>Feature rich, rugged, waterproof speaker mics for transportation, mission critical, industrial and business communications to meet your demanding requirements!</t>
  </si>
  <si>
    <r>
      <rPr>
        <b/>
        <sz val="14"/>
        <color theme="1"/>
        <rFont val="Calibri"/>
        <family val="2"/>
        <scheme val="minor"/>
      </rPr>
      <t>Mag</t>
    </r>
    <r>
      <rPr>
        <i/>
        <sz val="14"/>
        <color theme="1"/>
        <rFont val="Calibri"/>
        <family val="2"/>
        <scheme val="minor"/>
      </rPr>
      <t>Shield</t>
    </r>
    <r>
      <rPr>
        <b/>
        <vertAlign val="superscript"/>
        <sz val="14"/>
        <color theme="1"/>
        <rFont val="Calibri"/>
        <family val="2"/>
        <scheme val="minor"/>
      </rPr>
      <t>TM</t>
    </r>
    <r>
      <rPr>
        <sz val="14"/>
        <color theme="1"/>
        <rFont val="Calibri"/>
        <family val="2"/>
        <scheme val="minor"/>
      </rPr>
      <t xml:space="preserve"> is an acoustic shroud that protects the speaker from harsh environmental contaminants.  Applications include mining, machining, rairoad, foundry, concrete and food processing environments.  </t>
    </r>
  </si>
  <si>
    <r>
      <rPr>
        <b/>
        <sz val="14"/>
        <color theme="1"/>
        <rFont val="Calibri"/>
        <family val="2"/>
        <scheme val="minor"/>
      </rPr>
      <t>Pro</t>
    </r>
    <r>
      <rPr>
        <i/>
        <sz val="14"/>
        <color theme="1"/>
        <rFont val="Calibri"/>
        <family val="2"/>
        <scheme val="minor"/>
      </rPr>
      <t>Clear</t>
    </r>
    <r>
      <rPr>
        <b/>
        <vertAlign val="superscript"/>
        <sz val="14"/>
        <color theme="1"/>
        <rFont val="Calibri"/>
        <family val="2"/>
        <scheme val="minor"/>
      </rPr>
      <t>TM</t>
    </r>
    <r>
      <rPr>
        <sz val="14"/>
        <color theme="1"/>
        <rFont val="Calibri"/>
        <family val="2"/>
        <scheme val="minor"/>
      </rPr>
      <t xml:space="preserve"> utilizes true DSP noise cancelling algorithms and a powerful processing engine to provide unparalled noise reduction performance.  Fully user controlled - Engage / disengage DSP with a button press.</t>
    </r>
  </si>
  <si>
    <t>Elite Features &amp; Spec's</t>
  </si>
  <si>
    <t>Epic Features &amp; Spec's</t>
  </si>
  <si>
    <t>Range</t>
  </si>
  <si>
    <t>Microphone Element</t>
  </si>
  <si>
    <t>Omni directional</t>
  </si>
  <si>
    <t>Microphone Sensitivity</t>
  </si>
  <si>
    <t>-40dBV (0dB=1V/Pa)</t>
  </si>
  <si>
    <t>Speaker Output Power</t>
  </si>
  <si>
    <t>1W</t>
  </si>
  <si>
    <t>Speaker Output Level</t>
  </si>
  <si>
    <t>Accessory Interace</t>
  </si>
  <si>
    <t>3.5mm sealed Rx audio jack</t>
  </si>
  <si>
    <t>Dimensions</t>
  </si>
  <si>
    <t>79mm x 65mm x 29mm</t>
  </si>
  <si>
    <t>Weight</t>
  </si>
  <si>
    <t>135 gm</t>
  </si>
  <si>
    <t>PTT</t>
  </si>
  <si>
    <t>Emergency</t>
  </si>
  <si>
    <t>Volume Control</t>
  </si>
  <si>
    <t>Channel Select</t>
  </si>
  <si>
    <t>Hands Free Operation</t>
  </si>
  <si>
    <t>Noise Reduction</t>
  </si>
  <si>
    <t>Programmable Buttons</t>
  </si>
  <si>
    <t>Battery</t>
  </si>
  <si>
    <t>1,100 mAh Li-Ion</t>
  </si>
  <si>
    <t>Battery Life - Normal Use / Off</t>
  </si>
  <si>
    <t>~30 hours / ~30 days</t>
  </si>
  <si>
    <t>Charging</t>
  </si>
  <si>
    <t>5.5 mm industrial grade connector (USB adapters available)</t>
  </si>
  <si>
    <t>Charging, Remote</t>
  </si>
  <si>
    <t>Low Battery Warning</t>
  </si>
  <si>
    <t>Audible (beep) &amp; visual (LED)</t>
  </si>
  <si>
    <t>Bluetooth Protocol</t>
  </si>
  <si>
    <t>Full Duplex</t>
  </si>
  <si>
    <t>Call answer, end and reject button</t>
  </si>
  <si>
    <t>Rotating Belt Clip</t>
  </si>
  <si>
    <t>Secure</t>
  </si>
  <si>
    <t>Function Status</t>
  </si>
  <si>
    <t>Immersion Rating</t>
  </si>
  <si>
    <t>Low Pressure 500.6/1</t>
  </si>
  <si>
    <t>High Temp 501.7/I &amp; II</t>
  </si>
  <si>
    <t>Low Temp 502.7/I &amp; II</t>
  </si>
  <si>
    <t>Temp Shock 503.7/I</t>
  </si>
  <si>
    <t>Solar Radiation 505.7/II</t>
  </si>
  <si>
    <t>Blowing Rain 506.6/I</t>
  </si>
  <si>
    <t>Humidity 507.6/II</t>
  </si>
  <si>
    <t>Salt Fog 509.7/I</t>
  </si>
  <si>
    <t>Sand &amp; Dust 510.7/I</t>
  </si>
  <si>
    <t>Immersion 512.6/I</t>
  </si>
  <si>
    <t>Vibration 514.8/I/CAT 1</t>
  </si>
  <si>
    <t>Shock 516.8/I &amp; IV</t>
  </si>
  <si>
    <t>Warranty</t>
  </si>
  <si>
    <t>24 month, excluding battery</t>
  </si>
  <si>
    <t>Elite Features &amp; Specifications</t>
  </si>
  <si>
    <t>225 gm</t>
  </si>
  <si>
    <t>Message Playback</t>
  </si>
  <si>
    <t xml:space="preserve">PTT APP </t>
  </si>
  <si>
    <t>Epic Features &amp; Specifications</t>
  </si>
  <si>
    <t>195 gm</t>
  </si>
  <si>
    <t>Device Connector</t>
  </si>
  <si>
    <t>Gold plated contacts, two shot molded housing</t>
  </si>
  <si>
    <r>
      <t xml:space="preserve">Analog Tx audio - </t>
    </r>
    <r>
      <rPr>
        <b/>
        <i/>
        <sz val="14"/>
        <rFont val="Calibri"/>
        <family val="2"/>
        <scheme val="minor"/>
      </rPr>
      <t>Standard</t>
    </r>
  </si>
  <si>
    <r>
      <rPr>
        <b/>
        <sz val="13"/>
        <rFont val="Calibri"/>
        <family val="2"/>
        <scheme val="minor"/>
      </rPr>
      <t>Elite</t>
    </r>
    <r>
      <rPr>
        <sz val="13"/>
        <rFont val="Calibri"/>
        <family val="2"/>
        <scheme val="minor"/>
      </rPr>
      <t xml:space="preserve"> features, specifications, environmental operating conditions, etc.</t>
    </r>
  </si>
  <si>
    <r>
      <rPr>
        <b/>
        <sz val="13"/>
        <rFont val="Calibri"/>
        <family val="2"/>
        <scheme val="minor"/>
      </rPr>
      <t xml:space="preserve">Epic </t>
    </r>
    <r>
      <rPr>
        <sz val="13"/>
        <rFont val="Calibri"/>
        <family val="2"/>
        <scheme val="minor"/>
      </rPr>
      <t>features, specifications, environmental operating conditions, etc.</t>
    </r>
  </si>
  <si>
    <r>
      <t>Blu</t>
    </r>
    <r>
      <rPr>
        <i/>
        <sz val="13"/>
        <rFont val="Calibri"/>
        <family val="2"/>
        <scheme val="minor"/>
      </rPr>
      <t>Skye</t>
    </r>
    <r>
      <rPr>
        <b/>
        <vertAlign val="superscript"/>
        <sz val="13"/>
        <rFont val="Calibri"/>
        <family val="2"/>
        <scheme val="minor"/>
      </rPr>
      <t xml:space="preserve">® </t>
    </r>
    <r>
      <rPr>
        <b/>
        <sz val="13"/>
        <rFont val="Calibri"/>
        <family val="2"/>
        <scheme val="minor"/>
      </rPr>
      <t>Features &amp; Spec's</t>
    </r>
  </si>
  <si>
    <r>
      <rPr>
        <b/>
        <sz val="13"/>
        <rFont val="Calibri"/>
        <family val="2"/>
        <scheme val="minor"/>
      </rPr>
      <t>Blu</t>
    </r>
    <r>
      <rPr>
        <i/>
        <sz val="13"/>
        <rFont val="Calibri"/>
        <family val="2"/>
        <scheme val="minor"/>
      </rPr>
      <t>Skye</t>
    </r>
    <r>
      <rPr>
        <sz val="13"/>
        <rFont val="Calibri"/>
        <family val="2"/>
        <scheme val="minor"/>
      </rPr>
      <t xml:space="preserve"> features, specifications, environmental operating conditions, etc.</t>
    </r>
  </si>
  <si>
    <r>
      <t>Pro</t>
    </r>
    <r>
      <rPr>
        <i/>
        <sz val="13"/>
        <rFont val="Calibri"/>
        <family val="2"/>
        <scheme val="minor"/>
      </rPr>
      <t>Mobile</t>
    </r>
  </si>
  <si>
    <r>
      <t>Speak</t>
    </r>
    <r>
      <rPr>
        <i/>
        <sz val="13"/>
        <rFont val="Calibri"/>
        <family val="2"/>
        <scheme val="minor"/>
      </rPr>
      <t>EZ</t>
    </r>
  </si>
  <si>
    <r>
      <t xml:space="preserve">Use the </t>
    </r>
    <r>
      <rPr>
        <b/>
        <sz val="12"/>
        <rFont val="Calibri"/>
        <family val="2"/>
        <scheme val="minor"/>
      </rPr>
      <t>Hyperlink</t>
    </r>
    <r>
      <rPr>
        <sz val="12"/>
        <rFont val="Calibri"/>
        <family val="2"/>
        <scheme val="minor"/>
      </rPr>
      <t xml:space="preserve"> on the right to immediately access that </t>
    </r>
    <r>
      <rPr>
        <b/>
        <sz val="12"/>
        <rFont val="Calibri"/>
        <family val="2"/>
        <scheme val="minor"/>
      </rPr>
      <t>Sheet</t>
    </r>
    <r>
      <rPr>
        <sz val="12"/>
        <rFont val="Calibri"/>
        <family val="2"/>
        <scheme val="minor"/>
      </rPr>
      <t xml:space="preserve">.  </t>
    </r>
  </si>
  <si>
    <t xml:space="preserve">Stone Mountain reserves the right to make changes to the </t>
  </si>
  <si>
    <t>Bravo Replacement Cables</t>
  </si>
  <si>
    <r>
      <t xml:space="preserve">Patented </t>
    </r>
    <r>
      <rPr>
        <b/>
        <sz val="14"/>
        <color theme="1"/>
        <rFont val="Calibri"/>
        <family val="2"/>
        <scheme val="minor"/>
      </rPr>
      <t>Call</t>
    </r>
    <r>
      <rPr>
        <i/>
        <sz val="14"/>
        <color theme="1"/>
        <rFont val="Calibri"/>
        <family val="2"/>
        <scheme val="minor"/>
      </rPr>
      <t>Check</t>
    </r>
    <r>
      <rPr>
        <b/>
        <vertAlign val="superscript"/>
        <sz val="14"/>
        <color theme="1"/>
        <rFont val="Calibri"/>
        <family val="2"/>
        <scheme val="minor"/>
      </rPr>
      <t>TM</t>
    </r>
    <r>
      <rPr>
        <sz val="14"/>
        <color theme="1"/>
        <rFont val="Calibri"/>
        <family val="2"/>
        <scheme val="minor"/>
      </rPr>
      <t xml:space="preserve"> allows the user to selectively record, store &amp; playback receive audio transmissions.  Ideal for use in compliance to distracted driving laws, high noise and critical operating environments.  Significantly decreases dispatcher work load and audio traffic. Long lead time and/or MOQ's may apply.</t>
    </r>
  </si>
  <si>
    <t>RSM - Standard</t>
  </si>
  <si>
    <r>
      <t>RSM w/ Pro</t>
    </r>
    <r>
      <rPr>
        <i/>
        <sz val="15"/>
        <color theme="1"/>
        <rFont val="Calibri"/>
        <family val="2"/>
      </rPr>
      <t>Clear</t>
    </r>
    <r>
      <rPr>
        <b/>
        <sz val="15"/>
        <color theme="1"/>
        <rFont val="Calibri"/>
        <family val="2"/>
      </rPr>
      <t xml:space="preserve"> DSP</t>
    </r>
  </si>
  <si>
    <r>
      <t>RSM w/ Hanz</t>
    </r>
    <r>
      <rPr>
        <i/>
        <sz val="15"/>
        <color theme="1"/>
        <rFont val="Calibri"/>
        <family val="2"/>
      </rPr>
      <t>Free</t>
    </r>
    <r>
      <rPr>
        <b/>
        <sz val="15"/>
        <color theme="1"/>
        <rFont val="Calibri"/>
        <family val="2"/>
      </rPr>
      <t>&amp; Pro</t>
    </r>
    <r>
      <rPr>
        <i/>
        <sz val="15"/>
        <color theme="1"/>
        <rFont val="Calibri"/>
        <family val="2"/>
      </rPr>
      <t>Ground</t>
    </r>
  </si>
  <si>
    <r>
      <t>RSM w/ Hanz</t>
    </r>
    <r>
      <rPr>
        <i/>
        <sz val="15"/>
        <color theme="1"/>
        <rFont val="Calibri"/>
        <family val="2"/>
      </rPr>
      <t>Free,</t>
    </r>
    <r>
      <rPr>
        <b/>
        <sz val="15"/>
        <color theme="1"/>
        <rFont val="Calibri"/>
        <family val="2"/>
      </rPr>
      <t>Pro</t>
    </r>
    <r>
      <rPr>
        <i/>
        <sz val="15"/>
        <color theme="1"/>
        <rFont val="Calibri"/>
        <family val="2"/>
      </rPr>
      <t xml:space="preserve">Ground </t>
    </r>
    <r>
      <rPr>
        <sz val="15"/>
        <color theme="1"/>
        <rFont val="Calibri"/>
        <family val="2"/>
      </rPr>
      <t xml:space="preserve">&amp; </t>
    </r>
    <r>
      <rPr>
        <b/>
        <sz val="15"/>
        <color theme="1"/>
        <rFont val="Calibri"/>
        <family val="2"/>
      </rPr>
      <t>Pro</t>
    </r>
    <r>
      <rPr>
        <i/>
        <sz val="15"/>
        <color theme="1"/>
        <rFont val="Calibri"/>
        <family val="2"/>
      </rPr>
      <t>Clear</t>
    </r>
    <r>
      <rPr>
        <b/>
        <sz val="15"/>
        <color theme="1"/>
        <rFont val="Calibri"/>
        <family val="2"/>
      </rPr>
      <t xml:space="preserve"> DSP</t>
    </r>
  </si>
  <si>
    <r>
      <t xml:space="preserve">Optional </t>
    </r>
    <r>
      <rPr>
        <b/>
        <sz val="11"/>
        <color theme="1"/>
        <rFont val="Calibri"/>
        <family val="2"/>
        <scheme val="minor"/>
      </rPr>
      <t>Call</t>
    </r>
    <r>
      <rPr>
        <i/>
        <sz val="11"/>
        <color theme="1"/>
        <rFont val="Calibri"/>
        <family val="2"/>
        <scheme val="minor"/>
      </rPr>
      <t>Check</t>
    </r>
    <r>
      <rPr>
        <sz val="11"/>
        <color theme="1"/>
        <rFont val="Calibri"/>
        <family val="2"/>
        <scheme val="minor"/>
      </rPr>
      <t xml:space="preserve"> - Supports message record, store &amp; playback</t>
    </r>
  </si>
  <si>
    <t>360° w/ positive detents every 45° / Replaceable / Optional button clip</t>
  </si>
  <si>
    <r>
      <rPr>
        <sz val="14"/>
        <color theme="1"/>
        <rFont val="Stencil"/>
        <family val="5"/>
      </rPr>
      <t>Phoenix</t>
    </r>
    <r>
      <rPr>
        <sz val="14"/>
        <color theme="1"/>
        <rFont val="Calibri"/>
        <family val="2"/>
        <scheme val="minor"/>
      </rPr>
      <t xml:space="preserve"> </t>
    </r>
    <r>
      <rPr>
        <b/>
        <sz val="14"/>
        <color theme="1"/>
        <rFont val="Calibri"/>
        <family val="2"/>
        <scheme val="minor"/>
      </rPr>
      <t>RSM Platform - Epic Series</t>
    </r>
  </si>
  <si>
    <r>
      <t>Tru</t>
    </r>
    <r>
      <rPr>
        <i/>
        <sz val="13"/>
        <rFont val="Calibri"/>
        <family val="2"/>
        <scheme val="minor"/>
      </rPr>
      <t xml:space="preserve">Dock </t>
    </r>
    <r>
      <rPr>
        <sz val="13"/>
        <rFont val="Calibri"/>
        <family val="2"/>
        <scheme val="minor"/>
      </rPr>
      <t>&amp;</t>
    </r>
    <r>
      <rPr>
        <i/>
        <sz val="13"/>
        <rFont val="Calibri"/>
        <family val="2"/>
        <scheme val="minor"/>
      </rPr>
      <t xml:space="preserve"> </t>
    </r>
    <r>
      <rPr>
        <b/>
        <sz val="13"/>
        <rFont val="Calibri"/>
        <family val="2"/>
        <scheme val="minor"/>
      </rPr>
      <t>Hanz</t>
    </r>
    <r>
      <rPr>
        <i/>
        <sz val="13"/>
        <rFont val="Calibri"/>
        <family val="2"/>
        <scheme val="minor"/>
      </rPr>
      <t>Free</t>
    </r>
  </si>
  <si>
    <t>Cradles, mounting and handsfree solutions for in-vehicle, desktop &amp; charging applications.</t>
  </si>
  <si>
    <t>Lightweight, portable full duplex handsfree communication transceiver.</t>
  </si>
  <si>
    <t>Mission Statement'!A1</t>
  </si>
  <si>
    <t>Elite Features &amp; Spec''s'!A1</t>
  </si>
  <si>
    <t>Epic Features &amp; Spec''s'!A1</t>
  </si>
  <si>
    <t>BluSkye Features &amp; Spec''s'!A1</t>
  </si>
  <si>
    <t>PTT Accessories'!A1</t>
  </si>
  <si>
    <t>TruDock &amp; HanzFree'!A1</t>
  </si>
  <si>
    <t>ProMobile!A1</t>
  </si>
  <si>
    <t>SpeakEZ!A1</t>
  </si>
  <si>
    <t>Bravo Replacement Cables'!A1</t>
  </si>
  <si>
    <t>Contact Information'!A1</t>
  </si>
  <si>
    <t>CoS &amp; Warranty Statement'!A1</t>
  </si>
  <si>
    <t>Hyperlink</t>
  </si>
  <si>
    <t>LMR Series</t>
  </si>
  <si>
    <t>Elite Series</t>
  </si>
  <si>
    <r>
      <t>Blu</t>
    </r>
    <r>
      <rPr>
        <i/>
        <sz val="13"/>
        <rFont val="Calibri"/>
        <family val="2"/>
        <scheme val="minor"/>
      </rPr>
      <t>Skye</t>
    </r>
    <r>
      <rPr>
        <b/>
        <vertAlign val="superscript"/>
        <sz val="13"/>
        <rFont val="Calibri"/>
        <family val="2"/>
        <scheme val="minor"/>
      </rPr>
      <t xml:space="preserve">® </t>
    </r>
    <r>
      <rPr>
        <b/>
        <sz val="13"/>
        <rFont val="Calibri"/>
        <family val="2"/>
        <scheme val="minor"/>
      </rPr>
      <t>Series</t>
    </r>
  </si>
  <si>
    <t>LMR Series'!A1</t>
  </si>
  <si>
    <t>Elite Series'!A1</t>
  </si>
  <si>
    <t>Epic Series'!A1</t>
  </si>
  <si>
    <t>BluSkye Series'!A1</t>
  </si>
  <si>
    <r>
      <rPr>
        <b/>
        <sz val="14"/>
        <color theme="1"/>
        <rFont val="Calibri"/>
        <family val="2"/>
      </rPr>
      <t>100% User configurable PTT app</t>
    </r>
    <r>
      <rPr>
        <sz val="14"/>
        <color theme="1"/>
        <rFont val="Calibri"/>
        <family val="2"/>
      </rPr>
      <t xml:space="preserve">.  Supports all major OEM PTT app's.  
</t>
    </r>
    <r>
      <rPr>
        <i/>
        <sz val="14"/>
        <color theme="1"/>
        <rFont val="Calibri"/>
        <family val="2"/>
      </rPr>
      <t>Units can come factory pre-configured for most app's for add'l USD4.50</t>
    </r>
    <r>
      <rPr>
        <sz val="14"/>
        <color theme="1"/>
        <rFont val="Calibri"/>
        <family val="2"/>
      </rPr>
      <t xml:space="preserve"> - </t>
    </r>
    <r>
      <rPr>
        <b/>
        <sz val="14"/>
        <color theme="1"/>
        <rFont val="Calibri"/>
        <family val="2"/>
      </rPr>
      <t>Contact Stone Mountain for details.</t>
    </r>
  </si>
  <si>
    <t>PV7N3LXX</t>
  </si>
  <si>
    <t>PV7N3LXX-V</t>
  </si>
  <si>
    <t>PV7N3LXX-VE</t>
  </si>
  <si>
    <t xml:space="preserve">  </t>
  </si>
  <si>
    <r>
      <rPr>
        <b/>
        <sz val="14"/>
        <color theme="1"/>
        <rFont val="Calibri"/>
        <family val="2"/>
        <scheme val="minor"/>
      </rPr>
      <t>Mag</t>
    </r>
    <r>
      <rPr>
        <i/>
        <sz val="14"/>
        <color theme="1"/>
        <rFont val="Calibri"/>
        <family val="2"/>
        <scheme val="minor"/>
      </rPr>
      <t>Shield</t>
    </r>
    <r>
      <rPr>
        <b/>
        <vertAlign val="superscript"/>
        <sz val="14"/>
        <color theme="1"/>
        <rFont val="Calibri"/>
        <family val="2"/>
        <scheme val="minor"/>
      </rPr>
      <t>TM</t>
    </r>
    <r>
      <rPr>
        <b/>
        <sz val="14"/>
        <color theme="1"/>
        <rFont val="Calibri"/>
        <family val="2"/>
        <scheme val="minor"/>
      </rPr>
      <t xml:space="preserve"> </t>
    </r>
    <r>
      <rPr>
        <sz val="14"/>
        <color theme="1"/>
        <rFont val="Calibri"/>
        <family val="2"/>
        <scheme val="minor"/>
      </rPr>
      <t xml:space="preserve">is an acoustic shroud that protects the speaker from harsh environmental contaminants.  Applications include mining, machining, rairoad, foundry, concrete and food processing environments.  </t>
    </r>
  </si>
  <si>
    <t>PTBN3LXX</t>
  </si>
  <si>
    <t>Full length coiled plain cable. Supports VCC power.</t>
  </si>
  <si>
    <t>Full length coiled plain cable.  Supports emergency.</t>
  </si>
  <si>
    <r>
      <rPr>
        <b/>
        <sz val="14"/>
        <rFont val="Calibri"/>
        <family val="2"/>
        <scheme val="minor"/>
      </rPr>
      <t>Tru</t>
    </r>
    <r>
      <rPr>
        <i/>
        <sz val="14"/>
        <rFont val="Calibri"/>
        <family val="2"/>
        <scheme val="minor"/>
      </rPr>
      <t>Dock</t>
    </r>
    <r>
      <rPr>
        <sz val="14"/>
        <rFont val="Calibri"/>
        <family val="2"/>
        <scheme val="minor"/>
      </rPr>
      <t xml:space="preserve"> </t>
    </r>
    <r>
      <rPr>
        <b/>
        <sz val="14"/>
        <rFont val="Calibri"/>
        <family val="2"/>
        <scheme val="minor"/>
      </rPr>
      <t>Platform</t>
    </r>
    <r>
      <rPr>
        <sz val="14"/>
        <color theme="1"/>
        <rFont val="Calibri"/>
        <family val="2"/>
        <scheme val="minor"/>
      </rPr>
      <t/>
    </r>
  </si>
  <si>
    <t>TD</t>
  </si>
  <si>
    <t>Stainless steel 5 bay cradle stand</t>
  </si>
  <si>
    <t>09</t>
  </si>
  <si>
    <r>
      <t xml:space="preserve">No charger </t>
    </r>
    <r>
      <rPr>
        <b/>
        <vertAlign val="superscript"/>
        <sz val="16"/>
        <color theme="1"/>
        <rFont val="Calibri"/>
        <family val="2"/>
        <scheme val="minor"/>
      </rPr>
      <t>1</t>
    </r>
  </si>
  <si>
    <t>High quality, rugged charging solutions for transportation, mission critical, industrial and business communications to meet your demanding requirements!</t>
  </si>
  <si>
    <r>
      <rPr>
        <b/>
        <sz val="14"/>
        <rFont val="Calibri"/>
        <family val="2"/>
        <scheme val="minor"/>
      </rPr>
      <t>Tru</t>
    </r>
    <r>
      <rPr>
        <i/>
        <sz val="14"/>
        <rFont val="Calibri"/>
        <family val="2"/>
        <scheme val="minor"/>
      </rPr>
      <t>Dock</t>
    </r>
    <r>
      <rPr>
        <sz val="14"/>
        <rFont val="Calibri"/>
        <family val="2"/>
        <scheme val="minor"/>
      </rPr>
      <t xml:space="preserve"> cradle - Passive (Holder only - </t>
    </r>
    <r>
      <rPr>
        <b/>
        <sz val="14"/>
        <rFont val="Calibri"/>
        <family val="2"/>
        <scheme val="minor"/>
      </rPr>
      <t>Does not charge</t>
    </r>
    <r>
      <rPr>
        <sz val="14"/>
        <rFont val="Calibri"/>
        <family val="2"/>
        <scheme val="minor"/>
      </rPr>
      <t>)</t>
    </r>
  </si>
  <si>
    <t>High quality, rugged holder solutions for transportation, mission critical, industrial and business communications to meet your demanding requirements!</t>
  </si>
  <si>
    <t>Passive cradle, qty. 1</t>
  </si>
  <si>
    <t>Passive cradle, qty. 2</t>
  </si>
  <si>
    <t>Passive cradle, qty. 3</t>
  </si>
  <si>
    <t>Passive cradle, qty. 4</t>
  </si>
  <si>
    <t>Passive cradle, qty. 5</t>
  </si>
  <si>
    <t>High quality accessories and replacement parts for your Elite, Epic and BluSkye® Series PTT/LTE Smartphone/Tablet Speaker Microphones.</t>
  </si>
  <si>
    <t>Industrial grade gang holders for LMR, Elite, Epic and BluSkye® Speaker Microphones.</t>
  </si>
  <si>
    <t>TruDock Gang Holders'!A1</t>
  </si>
  <si>
    <t>TruDock Gang Chargers'!A1</t>
  </si>
  <si>
    <t>Active cradle, qty. 1</t>
  </si>
  <si>
    <t>Active cradle, qty. 2</t>
  </si>
  <si>
    <t>Active cradle, qty. 3</t>
  </si>
  <si>
    <t>Active cradle, qty. 4</t>
  </si>
  <si>
    <t>Active cradle, qty. 5</t>
  </si>
  <si>
    <r>
      <rPr>
        <b/>
        <sz val="14"/>
        <rFont val="Calibri"/>
        <family val="2"/>
        <scheme val="minor"/>
      </rPr>
      <t>Tru</t>
    </r>
    <r>
      <rPr>
        <i/>
        <sz val="14"/>
        <rFont val="Calibri"/>
        <family val="2"/>
        <scheme val="minor"/>
      </rPr>
      <t>Dock</t>
    </r>
    <r>
      <rPr>
        <sz val="14"/>
        <rFont val="Calibri"/>
        <family val="2"/>
        <scheme val="minor"/>
      </rPr>
      <t xml:space="preserve"> cradle - Active (Supports RSM charging)</t>
    </r>
  </si>
  <si>
    <r>
      <t>Tru</t>
    </r>
    <r>
      <rPr>
        <i/>
        <sz val="24"/>
        <rFont val="Calibri"/>
        <family val="2"/>
        <scheme val="minor"/>
      </rPr>
      <t>Dock</t>
    </r>
    <r>
      <rPr>
        <vertAlign val="superscript"/>
        <sz val="16"/>
        <rFont val="Calibri"/>
        <family val="2"/>
        <scheme val="minor"/>
      </rPr>
      <t>TM</t>
    </r>
    <r>
      <rPr>
        <i/>
        <sz val="24"/>
        <rFont val="Calibri"/>
        <family val="2"/>
        <scheme val="minor"/>
      </rPr>
      <t xml:space="preserve"> </t>
    </r>
    <r>
      <rPr>
        <b/>
        <sz val="24"/>
        <rFont val="Calibri"/>
        <family val="2"/>
        <scheme val="minor"/>
      </rPr>
      <t>Gang Holders - Supports LMR, Elite, Epic and Blu</t>
    </r>
    <r>
      <rPr>
        <i/>
        <sz val="24"/>
        <rFont val="Calibri"/>
        <family val="2"/>
        <scheme val="minor"/>
      </rPr>
      <t>Skye</t>
    </r>
    <r>
      <rPr>
        <b/>
        <sz val="24"/>
        <rFont val="Calibri"/>
        <family val="2"/>
        <scheme val="minor"/>
      </rPr>
      <t xml:space="preserve"> RSM's</t>
    </r>
  </si>
  <si>
    <r>
      <t>Tru</t>
    </r>
    <r>
      <rPr>
        <i/>
        <sz val="24"/>
        <rFont val="Calibri"/>
        <family val="2"/>
        <scheme val="minor"/>
      </rPr>
      <t>Dock</t>
    </r>
    <r>
      <rPr>
        <vertAlign val="superscript"/>
        <sz val="16"/>
        <rFont val="Calibri"/>
        <family val="2"/>
        <scheme val="minor"/>
      </rPr>
      <t>TM</t>
    </r>
    <r>
      <rPr>
        <i/>
        <sz val="24"/>
        <rFont val="Calibri"/>
        <family val="2"/>
        <scheme val="minor"/>
      </rPr>
      <t xml:space="preserve"> </t>
    </r>
    <r>
      <rPr>
        <b/>
        <sz val="24"/>
        <rFont val="Calibri"/>
        <family val="2"/>
        <scheme val="minor"/>
      </rPr>
      <t>Gang Chargers - Supports Elite and Blu</t>
    </r>
    <r>
      <rPr>
        <i/>
        <sz val="24"/>
        <rFont val="Calibri"/>
        <family val="2"/>
        <scheme val="minor"/>
      </rPr>
      <t>Skye</t>
    </r>
    <r>
      <rPr>
        <b/>
        <sz val="24"/>
        <rFont val="Calibri"/>
        <family val="2"/>
        <scheme val="minor"/>
      </rPr>
      <t xml:space="preserve"> RSM's</t>
    </r>
  </si>
  <si>
    <r>
      <t>Tru</t>
    </r>
    <r>
      <rPr>
        <i/>
        <sz val="13"/>
        <rFont val="Calibri"/>
        <family val="2"/>
        <scheme val="minor"/>
      </rPr>
      <t xml:space="preserve">Dock </t>
    </r>
    <r>
      <rPr>
        <b/>
        <sz val="13"/>
        <rFont val="Calibri"/>
        <family val="2"/>
        <scheme val="minor"/>
      </rPr>
      <t>Gang Holders</t>
    </r>
  </si>
  <si>
    <r>
      <t>Tru</t>
    </r>
    <r>
      <rPr>
        <i/>
        <sz val="13"/>
        <rFont val="Calibri"/>
        <family val="2"/>
        <scheme val="minor"/>
      </rPr>
      <t xml:space="preserve">Dock </t>
    </r>
    <r>
      <rPr>
        <b/>
        <sz val="13"/>
        <rFont val="Calibri"/>
        <family val="2"/>
        <scheme val="minor"/>
      </rPr>
      <t>Gang Chargers</t>
    </r>
  </si>
  <si>
    <t>Industrial grade gang chargers for Elite and BluSkye® Speaker Microphones.</t>
  </si>
  <si>
    <t>PEPX301X</t>
  </si>
  <si>
    <t>PEPP301X</t>
  </si>
  <si>
    <t>PANU3LZZ</t>
  </si>
  <si>
    <t>PANU3LZZ-P</t>
  </si>
  <si>
    <t>PAND3LZZ-H</t>
  </si>
  <si>
    <t>PAND3LZZ-HP</t>
  </si>
  <si>
    <r>
      <t xml:space="preserve">USB A charging cable </t>
    </r>
    <r>
      <rPr>
        <b/>
        <vertAlign val="superscript"/>
        <sz val="16"/>
        <color theme="1"/>
        <rFont val="Calibri"/>
        <family val="2"/>
        <scheme val="minor"/>
      </rPr>
      <t>2</t>
    </r>
    <r>
      <rPr>
        <sz val="14"/>
        <color theme="1"/>
        <rFont val="Calibri"/>
        <family val="2"/>
        <scheme val="minor"/>
      </rPr>
      <t xml:space="preserve"> -</t>
    </r>
    <r>
      <rPr>
        <vertAlign val="superscript"/>
        <sz val="14"/>
        <color theme="1"/>
        <rFont val="Calibri"/>
        <family val="2"/>
        <scheme val="minor"/>
      </rPr>
      <t xml:space="preserve"> </t>
    </r>
    <r>
      <rPr>
        <b/>
        <i/>
        <sz val="14"/>
        <color theme="1"/>
        <rFont val="Calibri"/>
        <family val="2"/>
        <scheme val="minor"/>
      </rPr>
      <t>Standard</t>
    </r>
  </si>
  <si>
    <r>
      <t>User configured PTT app</t>
    </r>
    <r>
      <rPr>
        <b/>
        <vertAlign val="superscript"/>
        <sz val="16"/>
        <color theme="1"/>
        <rFont val="Calibri"/>
        <family val="2"/>
        <scheme val="minor"/>
      </rPr>
      <t xml:space="preserve"> 3</t>
    </r>
    <r>
      <rPr>
        <sz val="14"/>
        <color theme="1"/>
        <rFont val="Calibri"/>
        <family val="2"/>
        <scheme val="minor"/>
      </rPr>
      <t xml:space="preserve"> - </t>
    </r>
    <r>
      <rPr>
        <b/>
        <i/>
        <sz val="14"/>
        <color theme="1"/>
        <rFont val="Calibri"/>
        <family val="2"/>
        <scheme val="minor"/>
      </rPr>
      <t>Standard</t>
    </r>
  </si>
  <si>
    <r>
      <rPr>
        <sz val="14"/>
        <color theme="1"/>
        <rFont val="Calibri"/>
        <family val="2"/>
      </rPr>
      <t xml:space="preserve">See </t>
    </r>
    <r>
      <rPr>
        <b/>
        <sz val="14"/>
        <color theme="1"/>
        <rFont val="Calibri"/>
        <family val="2"/>
      </rPr>
      <t>"Blu</t>
    </r>
    <r>
      <rPr>
        <i/>
        <sz val="14"/>
        <color theme="1"/>
        <rFont val="Calibri"/>
        <family val="2"/>
      </rPr>
      <t>Skye</t>
    </r>
    <r>
      <rPr>
        <b/>
        <sz val="14"/>
        <color theme="1"/>
        <rFont val="Calibri"/>
        <family val="2"/>
      </rPr>
      <t xml:space="preserve"> Features &amp; Spec's" </t>
    </r>
    <r>
      <rPr>
        <sz val="14"/>
        <color theme="1"/>
        <rFont val="Calibri"/>
        <family val="2"/>
      </rPr>
      <t>sheet for a complete list of features, options, environmental ratings, electrical/mechanical specifications, etc.</t>
    </r>
  </si>
  <si>
    <r>
      <rPr>
        <sz val="14"/>
        <color theme="1"/>
        <rFont val="Calibri"/>
        <family val="2"/>
      </rPr>
      <t xml:space="preserve">See </t>
    </r>
    <r>
      <rPr>
        <b/>
        <sz val="14"/>
        <color theme="1"/>
        <rFont val="Calibri"/>
        <family val="2"/>
      </rPr>
      <t xml:space="preserve">"Elite Features &amp; Spec's" </t>
    </r>
    <r>
      <rPr>
        <sz val="14"/>
        <color theme="1"/>
        <rFont val="Calibri"/>
        <family val="2"/>
      </rPr>
      <t>sheet for a complete list of features, options, environmental ratings, electrical/mechanical specifications, etc.</t>
    </r>
  </si>
  <si>
    <t>Cable splitter, 2 (5 way 5.5mm to USB A splitter)</t>
  </si>
  <si>
    <t>USB charger, high power, 2 port</t>
  </si>
  <si>
    <t>USB charger, high power, 6 port</t>
  </si>
  <si>
    <r>
      <rPr>
        <sz val="14"/>
        <color theme="1"/>
        <rFont val="Calibri"/>
        <family val="2"/>
      </rPr>
      <t xml:space="preserve">See </t>
    </r>
    <r>
      <rPr>
        <b/>
        <sz val="14"/>
        <color theme="1"/>
        <rFont val="Calibri"/>
        <family val="2"/>
      </rPr>
      <t xml:space="preserve">"Epic Features &amp; Spec's" </t>
    </r>
    <r>
      <rPr>
        <sz val="14"/>
        <color theme="1"/>
        <rFont val="Calibri"/>
        <family val="2"/>
      </rPr>
      <t>sheet for a complete list of features, options, environmental ratings, electrical/mechanical specifications, etc.</t>
    </r>
  </si>
  <si>
    <t>Rev: pa01</t>
  </si>
  <si>
    <r>
      <t>RSM w/ Pro</t>
    </r>
    <r>
      <rPr>
        <i/>
        <sz val="16"/>
        <color rgb="FF000000"/>
        <rFont val="Calibri"/>
        <family val="2"/>
      </rPr>
      <t>Clear</t>
    </r>
    <r>
      <rPr>
        <b/>
        <sz val="16"/>
        <color rgb="FF000000"/>
        <rFont val="Calibri"/>
        <family val="2"/>
      </rPr>
      <t xml:space="preserve"> DSP</t>
    </r>
    <r>
      <rPr>
        <sz val="16"/>
        <color rgb="FF000000"/>
        <rFont val="Calibri"/>
        <family val="2"/>
      </rPr>
      <t xml:space="preserve"> </t>
    </r>
  </si>
  <si>
    <t xml:space="preserve">Pick one. </t>
  </si>
  <si>
    <r>
      <t>Pick one.</t>
    </r>
    <r>
      <rPr>
        <sz val="14"/>
        <color theme="1"/>
        <rFont val="Calibri"/>
        <family val="2"/>
        <scheme val="minor"/>
      </rPr>
      <t xml:space="preserve"> </t>
    </r>
  </si>
  <si>
    <t xml:space="preserve">Optional.  </t>
  </si>
  <si>
    <t>BJRXPLXX</t>
  </si>
  <si>
    <t>P5300, P5400, P7300, XG-15, XG-25, XG-75 Series, Etc.</t>
  </si>
  <si>
    <t>PJRN3LXX</t>
  </si>
  <si>
    <t>PJRN3LXX-A</t>
  </si>
  <si>
    <t>PJRN2LXX</t>
  </si>
  <si>
    <t>PJRN2LXX-A</t>
  </si>
  <si>
    <t>PJRN3LXX-V</t>
  </si>
  <si>
    <t>PJRN3LXX-VA</t>
  </si>
  <si>
    <t>PJRN2LXX-V</t>
  </si>
  <si>
    <t>PJRN2LXX-VA</t>
  </si>
  <si>
    <t>PJRN3LXX-VE</t>
  </si>
  <si>
    <t>PJRN3LXX-VEA</t>
  </si>
  <si>
    <t>PJRN2LXX-VE</t>
  </si>
  <si>
    <t>PJRN2LXX-VEA</t>
  </si>
  <si>
    <t>PJRN6LXX-V</t>
  </si>
  <si>
    <t>PJRN6LXX-VE</t>
  </si>
  <si>
    <t>PJRN3LXX-VEC</t>
  </si>
  <si>
    <t>PJRN2LXX-VEC</t>
  </si>
  <si>
    <r>
      <t xml:space="preserve">W/ 6 pin Hirose jack, volume control &amp; </t>
    </r>
    <r>
      <rPr>
        <b/>
        <sz val="8"/>
        <rFont val="Arial"/>
        <family val="2"/>
      </rPr>
      <t>SureTact</t>
    </r>
    <r>
      <rPr>
        <b/>
        <vertAlign val="superscript"/>
        <sz val="8"/>
        <rFont val="Arial"/>
        <family val="2"/>
      </rPr>
      <t>TM</t>
    </r>
    <r>
      <rPr>
        <b/>
        <sz val="8"/>
        <rFont val="Arial"/>
        <family val="2"/>
      </rPr>
      <t xml:space="preserve"> </t>
    </r>
    <r>
      <rPr>
        <sz val="8"/>
        <rFont val="Arial"/>
        <family val="2"/>
      </rPr>
      <t>System</t>
    </r>
  </si>
  <si>
    <r>
      <t>W/ 6 pin Hirose jack, volume control, emergency button &amp;</t>
    </r>
    <r>
      <rPr>
        <b/>
        <sz val="8"/>
        <rFont val="Arial"/>
        <family val="2"/>
      </rPr>
      <t xml:space="preserve"> SureTact</t>
    </r>
    <r>
      <rPr>
        <b/>
        <vertAlign val="superscript"/>
        <sz val="8"/>
        <rFont val="Arial"/>
        <family val="2"/>
      </rPr>
      <t>TM</t>
    </r>
    <r>
      <rPr>
        <sz val="8"/>
        <rFont val="Arial"/>
        <family val="2"/>
      </rPr>
      <t xml:space="preserve"> System</t>
    </r>
  </si>
  <si>
    <r>
      <t>The button post is used with Stone Mountain CB Style Round Speaker Mic Hanger Holder, p/n SHABFXX1.</t>
    </r>
    <r>
      <rPr>
        <b/>
        <sz val="14"/>
        <color theme="1"/>
        <rFont val="Calibri"/>
        <family val="2"/>
        <scheme val="minor"/>
      </rPr>
      <t xml:space="preserve">  
Note: The button post will </t>
    </r>
    <r>
      <rPr>
        <b/>
        <i/>
        <sz val="14"/>
        <color theme="1"/>
        <rFont val="Calibri"/>
        <family val="2"/>
        <scheme val="minor"/>
      </rPr>
      <t xml:space="preserve">not </t>
    </r>
    <r>
      <rPr>
        <b/>
        <sz val="14"/>
        <color theme="1"/>
        <rFont val="Calibri"/>
        <family val="2"/>
        <scheme val="minor"/>
      </rPr>
      <t>work in the Tru</t>
    </r>
    <r>
      <rPr>
        <i/>
        <sz val="14"/>
        <color theme="1"/>
        <rFont val="Calibri"/>
        <family val="2"/>
        <scheme val="minor"/>
      </rPr>
      <t>Dock</t>
    </r>
    <r>
      <rPr>
        <vertAlign val="superscript"/>
        <sz val="14"/>
        <color theme="1"/>
        <rFont val="Calibri"/>
        <family val="2"/>
        <scheme val="minor"/>
      </rPr>
      <t>TM</t>
    </r>
    <r>
      <rPr>
        <b/>
        <sz val="14"/>
        <color theme="1"/>
        <rFont val="Calibri"/>
        <family val="2"/>
        <scheme val="minor"/>
      </rPr>
      <t xml:space="preserve"> cradle.</t>
    </r>
  </si>
  <si>
    <t>Dedicated red button - PTT app dependent</t>
  </si>
  <si>
    <t>Two - Optional feature and/or PTT app dependent</t>
  </si>
  <si>
    <t>PUNN3LXX-E</t>
  </si>
  <si>
    <t>W/ 3.5 mm. jack, emergency button</t>
  </si>
  <si>
    <t>W/ 2.5 mm. jack, emergency button</t>
  </si>
  <si>
    <t>PUNN2LXX-E</t>
  </si>
  <si>
    <t>PTPN3LXX-E</t>
  </si>
  <si>
    <t>PTPN2LXX-E</t>
  </si>
  <si>
    <t>PTPN3LXX-EA</t>
  </si>
  <si>
    <t>PTPN2LXX-EA</t>
  </si>
  <si>
    <t>PJRN3LXX-E</t>
  </si>
  <si>
    <t>PJRN2LXX-E</t>
  </si>
  <si>
    <t>LMR Accessories</t>
  </si>
  <si>
    <t>LMR Features &amp; Specifications</t>
  </si>
  <si>
    <t>Up to 116+ dB (radio dependent)</t>
  </si>
  <si>
    <t>79mm x 65mm x 29mm (not including belt clip)</t>
  </si>
  <si>
    <t>245 gm</t>
  </si>
  <si>
    <t>High tactile</t>
  </si>
  <si>
    <t>Dedicated red button</t>
  </si>
  <si>
    <t>Optional Hi/Lo</t>
  </si>
  <si>
    <t>Two (radio dependent)</t>
  </si>
  <si>
    <t>Optional (radio dependent)</t>
  </si>
  <si>
    <t>Mining/Industrial Rx Audio Protection</t>
  </si>
  <si>
    <t>Designed to meet IP68</t>
  </si>
  <si>
    <t>Mil-Std 810H</t>
  </si>
  <si>
    <t>Designed to meet:</t>
  </si>
  <si>
    <t>LMR Features &amp; Spec's</t>
  </si>
  <si>
    <r>
      <rPr>
        <b/>
        <sz val="13"/>
        <rFont val="Calibri"/>
        <family val="2"/>
        <scheme val="minor"/>
      </rPr>
      <t xml:space="preserve">LMR </t>
    </r>
    <r>
      <rPr>
        <sz val="13"/>
        <rFont val="Calibri"/>
        <family val="2"/>
        <scheme val="minor"/>
      </rPr>
      <t>features, specifications, environmental operating conditions, etc.</t>
    </r>
  </si>
  <si>
    <t>LMR Features &amp; Spec''s'!A1</t>
  </si>
  <si>
    <t>Supports all major PTT apps</t>
  </si>
  <si>
    <t>Up to 116+ dB (device dependent)</t>
  </si>
  <si>
    <t>LMR Accessories'!A1</t>
  </si>
  <si>
    <r>
      <rPr>
        <b/>
        <sz val="14"/>
        <color theme="1"/>
        <rFont val="Calibri"/>
        <family val="2"/>
        <scheme val="minor"/>
      </rPr>
      <t>Tac</t>
    </r>
    <r>
      <rPr>
        <i/>
        <sz val="14"/>
        <color theme="1"/>
        <rFont val="Calibri"/>
        <family val="2"/>
        <scheme val="minor"/>
      </rPr>
      <t>10</t>
    </r>
    <r>
      <rPr>
        <b/>
        <vertAlign val="superscript"/>
        <sz val="14"/>
        <color theme="1"/>
        <rFont val="Calibri"/>
        <family val="2"/>
        <scheme val="minor"/>
      </rPr>
      <t>TM</t>
    </r>
    <r>
      <rPr>
        <b/>
        <sz val="14"/>
        <color theme="1"/>
        <rFont val="Calibri"/>
        <family val="2"/>
        <scheme val="minor"/>
      </rPr>
      <t xml:space="preserve"> </t>
    </r>
    <r>
      <rPr>
        <sz val="14"/>
        <color theme="1"/>
        <rFont val="Calibri"/>
        <family val="2"/>
        <scheme val="minor"/>
      </rPr>
      <t xml:space="preserve">provides 10 position volume control via a high tactile knob.  Note: </t>
    </r>
    <r>
      <rPr>
        <b/>
        <sz val="14"/>
        <color theme="1"/>
        <rFont val="Calibri"/>
        <family val="2"/>
        <scheme val="minor"/>
      </rPr>
      <t>Ramp</t>
    </r>
    <r>
      <rPr>
        <i/>
        <sz val="14"/>
        <color theme="1"/>
        <rFont val="Calibri"/>
        <family val="2"/>
        <scheme val="minor"/>
      </rPr>
      <t>Clik</t>
    </r>
    <r>
      <rPr>
        <vertAlign val="superscript"/>
        <sz val="14"/>
        <color theme="1"/>
        <rFont val="Calibri"/>
        <family val="2"/>
        <scheme val="minor"/>
      </rPr>
      <t>TM</t>
    </r>
    <r>
      <rPr>
        <sz val="14"/>
        <color theme="1"/>
        <rFont val="Calibri"/>
        <family val="2"/>
        <scheme val="minor"/>
      </rPr>
      <t xml:space="preserve"> is disabled when using </t>
    </r>
    <r>
      <rPr>
        <b/>
        <sz val="14"/>
        <color theme="1"/>
        <rFont val="Calibri"/>
        <family val="2"/>
        <scheme val="minor"/>
      </rPr>
      <t>Tac</t>
    </r>
    <r>
      <rPr>
        <i/>
        <sz val="14"/>
        <color theme="1"/>
        <rFont val="Calibri"/>
        <family val="2"/>
        <scheme val="minor"/>
      </rPr>
      <t>10</t>
    </r>
    <r>
      <rPr>
        <vertAlign val="superscript"/>
        <sz val="14"/>
        <color theme="1"/>
        <rFont val="Calibri"/>
        <family val="2"/>
        <scheme val="minor"/>
      </rPr>
      <t xml:space="preserve">TM </t>
    </r>
    <r>
      <rPr>
        <sz val="14"/>
        <color theme="1"/>
        <rFont val="Calibri"/>
        <family val="2"/>
        <scheme val="minor"/>
      </rPr>
      <t xml:space="preserve">volume control.  </t>
    </r>
    <r>
      <rPr>
        <b/>
        <sz val="14"/>
        <color theme="1"/>
        <rFont val="Calibri"/>
        <family val="2"/>
        <scheme val="minor"/>
      </rPr>
      <t>Long lead time/Minimum order quantity may apply.</t>
    </r>
  </si>
  <si>
    <t>SMAT34XX</t>
  </si>
  <si>
    <t>Replacement Transducer For Surveillance Earphone - Tactical Series</t>
  </si>
  <si>
    <t>Full length coiled plain cable. Supports emergency.</t>
  </si>
  <si>
    <t>BTPXPLXX-P</t>
  </si>
  <si>
    <t>L3Harris</t>
  </si>
  <si>
    <r>
      <t xml:space="preserve">Optional </t>
    </r>
    <r>
      <rPr>
        <b/>
        <sz val="11"/>
        <color theme="1"/>
        <rFont val="Calibri"/>
        <family val="2"/>
        <scheme val="minor"/>
      </rPr>
      <t>Pro</t>
    </r>
    <r>
      <rPr>
        <i/>
        <sz val="11"/>
        <color theme="1"/>
        <rFont val="Calibri"/>
        <family val="2"/>
        <scheme val="minor"/>
      </rPr>
      <t>Clear</t>
    </r>
    <r>
      <rPr>
        <vertAlign val="superscript"/>
        <sz val="9"/>
        <color theme="1"/>
        <rFont val="Calibri"/>
        <family val="2"/>
        <scheme val="minor"/>
      </rPr>
      <t>TM</t>
    </r>
    <r>
      <rPr>
        <sz val="11"/>
        <color theme="1"/>
        <rFont val="Calibri"/>
        <family val="2"/>
        <scheme val="minor"/>
      </rPr>
      <t xml:space="preserve"> DSP noise reduction system</t>
    </r>
  </si>
  <si>
    <t>Two - PTT app dependent</t>
  </si>
  <si>
    <r>
      <rPr>
        <b/>
        <sz val="11"/>
        <rFont val="Calibri"/>
        <family val="2"/>
        <scheme val="minor"/>
      </rPr>
      <t>Tru</t>
    </r>
    <r>
      <rPr>
        <i/>
        <sz val="11"/>
        <rFont val="Calibri"/>
        <family val="2"/>
        <scheme val="minor"/>
      </rPr>
      <t>Dock</t>
    </r>
    <r>
      <rPr>
        <vertAlign val="superscript"/>
        <sz val="9"/>
        <rFont val="Calibri"/>
        <family val="2"/>
        <scheme val="minor"/>
      </rPr>
      <t>TM</t>
    </r>
    <r>
      <rPr>
        <vertAlign val="superscript"/>
        <sz val="11"/>
        <rFont val="Calibri"/>
        <family val="2"/>
        <scheme val="minor"/>
      </rPr>
      <t xml:space="preserve"> </t>
    </r>
    <r>
      <rPr>
        <sz val="11"/>
        <rFont val="Calibri"/>
        <family val="2"/>
        <scheme val="minor"/>
      </rPr>
      <t>charging, docking &amp; mounting solutions</t>
    </r>
  </si>
  <si>
    <r>
      <t xml:space="preserve">Optional </t>
    </r>
    <r>
      <rPr>
        <b/>
        <sz val="11"/>
        <color theme="1"/>
        <rFont val="Calibri"/>
        <family val="2"/>
        <scheme val="minor"/>
      </rPr>
      <t>Mag</t>
    </r>
    <r>
      <rPr>
        <i/>
        <sz val="11"/>
        <color theme="1"/>
        <rFont val="Calibri"/>
        <family val="2"/>
        <scheme val="minor"/>
      </rPr>
      <t>Shield</t>
    </r>
    <r>
      <rPr>
        <vertAlign val="superscript"/>
        <sz val="9"/>
        <color theme="1"/>
        <rFont val="Calibri"/>
        <family val="2"/>
        <scheme val="minor"/>
      </rPr>
      <t xml:space="preserve">TM </t>
    </r>
    <r>
      <rPr>
        <sz val="11"/>
        <color theme="1"/>
        <rFont val="Calibri"/>
        <family val="2"/>
        <scheme val="minor"/>
      </rPr>
      <t xml:space="preserve">acoustic speaker shroud </t>
    </r>
  </si>
  <si>
    <r>
      <t xml:space="preserve">Optional </t>
    </r>
    <r>
      <rPr>
        <b/>
        <sz val="11"/>
        <color theme="1"/>
        <rFont val="Calibri"/>
        <family val="2"/>
        <scheme val="minor"/>
      </rPr>
      <t>All</t>
    </r>
    <r>
      <rPr>
        <i/>
        <sz val="11"/>
        <color theme="1"/>
        <rFont val="Calibri"/>
        <family val="2"/>
        <scheme val="minor"/>
      </rPr>
      <t>Clear</t>
    </r>
    <r>
      <rPr>
        <vertAlign val="superscript"/>
        <sz val="9"/>
        <color theme="1"/>
        <rFont val="Calibri"/>
        <family val="2"/>
        <scheme val="minor"/>
      </rPr>
      <t>TM</t>
    </r>
    <r>
      <rPr>
        <i/>
        <sz val="11"/>
        <color theme="1"/>
        <rFont val="Calibri"/>
        <family val="2"/>
        <scheme val="minor"/>
      </rPr>
      <t xml:space="preserve"> </t>
    </r>
    <r>
      <rPr>
        <sz val="11"/>
        <color theme="1"/>
        <rFont val="Calibri"/>
        <family val="2"/>
        <scheme val="minor"/>
      </rPr>
      <t>active noise reduction system</t>
    </r>
  </si>
  <si>
    <r>
      <rPr>
        <b/>
        <sz val="11"/>
        <rFont val="Calibri"/>
        <family val="2"/>
        <scheme val="minor"/>
      </rPr>
      <t>Ramp</t>
    </r>
    <r>
      <rPr>
        <i/>
        <sz val="11"/>
        <rFont val="Calibri"/>
        <family val="2"/>
        <scheme val="minor"/>
      </rPr>
      <t>Clik</t>
    </r>
    <r>
      <rPr>
        <vertAlign val="superscript"/>
        <sz val="9"/>
        <rFont val="Calibri"/>
        <family val="2"/>
        <scheme val="minor"/>
      </rPr>
      <t>TM</t>
    </r>
    <r>
      <rPr>
        <i/>
        <vertAlign val="superscript"/>
        <sz val="11"/>
        <rFont val="Calibri"/>
        <family val="2"/>
        <scheme val="minor"/>
      </rPr>
      <t xml:space="preserve"> </t>
    </r>
    <r>
      <rPr>
        <sz val="11"/>
        <rFont val="Calibri"/>
        <family val="2"/>
        <scheme val="minor"/>
      </rPr>
      <t>one touch, 10 level, ~2.5 dB/level</t>
    </r>
  </si>
  <si>
    <t>User configurable, supports all major PTT apps &amp; Android</t>
  </si>
  <si>
    <t>Battery Life - Off</t>
  </si>
  <si>
    <t>~30 days</t>
  </si>
  <si>
    <t>Battery Life - Active</t>
  </si>
  <si>
    <t>~12 to 42 hrs, depending upon usage &amp; features</t>
  </si>
  <si>
    <t>Five (5) color LED</t>
  </si>
  <si>
    <r>
      <t>Blu</t>
    </r>
    <r>
      <rPr>
        <i/>
        <sz val="12"/>
        <rFont val="Calibri"/>
        <family val="2"/>
        <scheme val="minor"/>
      </rPr>
      <t>Skye</t>
    </r>
    <r>
      <rPr>
        <sz val="12"/>
        <rFont val="Calibri"/>
        <family val="2"/>
      </rPr>
      <t>®</t>
    </r>
    <r>
      <rPr>
        <b/>
        <sz val="12"/>
        <rFont val="Calibri"/>
        <family val="2"/>
        <scheme val="minor"/>
      </rPr>
      <t xml:space="preserve"> Features &amp; Specifications</t>
    </r>
  </si>
  <si>
    <r>
      <rPr>
        <b/>
        <sz val="11"/>
        <rFont val="Calibri"/>
        <family val="2"/>
        <scheme val="minor"/>
      </rPr>
      <t>Ramp</t>
    </r>
    <r>
      <rPr>
        <i/>
        <sz val="11"/>
        <rFont val="Calibri"/>
        <family val="2"/>
        <scheme val="minor"/>
      </rPr>
      <t>Clik</t>
    </r>
    <r>
      <rPr>
        <vertAlign val="superscript"/>
        <sz val="11"/>
        <rFont val="Calibri"/>
        <family val="2"/>
        <scheme val="minor"/>
      </rPr>
      <t>TM</t>
    </r>
    <r>
      <rPr>
        <i/>
        <vertAlign val="superscript"/>
        <sz val="11"/>
        <rFont val="Calibri"/>
        <family val="2"/>
        <scheme val="minor"/>
      </rPr>
      <t xml:space="preserve"> </t>
    </r>
    <r>
      <rPr>
        <sz val="11"/>
        <rFont val="Calibri"/>
        <family val="2"/>
        <scheme val="minor"/>
      </rPr>
      <t>one touch, 10 level, ~2.5 dB/level</t>
    </r>
  </si>
  <si>
    <r>
      <t xml:space="preserve">Buttons or optional </t>
    </r>
    <r>
      <rPr>
        <b/>
        <sz val="11"/>
        <rFont val="Calibri"/>
        <family val="2"/>
        <scheme val="minor"/>
      </rPr>
      <t>Tac</t>
    </r>
    <r>
      <rPr>
        <i/>
        <sz val="11"/>
        <rFont val="Calibri"/>
        <family val="2"/>
        <scheme val="minor"/>
      </rPr>
      <t>10</t>
    </r>
    <r>
      <rPr>
        <vertAlign val="superscript"/>
        <sz val="11"/>
        <rFont val="Calibri"/>
        <family val="2"/>
        <scheme val="minor"/>
      </rPr>
      <t xml:space="preserve">TM </t>
    </r>
    <r>
      <rPr>
        <sz val="11"/>
        <rFont val="Calibri"/>
        <family val="2"/>
        <scheme val="minor"/>
      </rPr>
      <t>tactile knob</t>
    </r>
  </si>
  <si>
    <r>
      <rPr>
        <b/>
        <sz val="11"/>
        <rFont val="Calibri"/>
        <family val="2"/>
        <scheme val="minor"/>
      </rPr>
      <t>Tru</t>
    </r>
    <r>
      <rPr>
        <i/>
        <sz val="11"/>
        <rFont val="Calibri"/>
        <family val="2"/>
        <scheme val="minor"/>
      </rPr>
      <t>Dock</t>
    </r>
    <r>
      <rPr>
        <vertAlign val="superscript"/>
        <sz val="11"/>
        <rFont val="Calibri"/>
        <family val="2"/>
        <scheme val="minor"/>
      </rPr>
      <t xml:space="preserve">TM </t>
    </r>
    <r>
      <rPr>
        <sz val="11"/>
        <rFont val="Calibri"/>
        <family val="2"/>
        <scheme val="minor"/>
      </rPr>
      <t>charging, docking &amp; mounting solutions</t>
    </r>
  </si>
  <si>
    <r>
      <t xml:space="preserve">Integrally molded access for </t>
    </r>
    <r>
      <rPr>
        <b/>
        <sz val="11"/>
        <rFont val="Calibri"/>
        <family val="2"/>
        <scheme val="minor"/>
      </rPr>
      <t>SafT</t>
    </r>
    <r>
      <rPr>
        <i/>
        <sz val="11"/>
        <rFont val="Calibri"/>
        <family val="2"/>
        <scheme val="minor"/>
      </rPr>
      <t>Strap</t>
    </r>
    <r>
      <rPr>
        <vertAlign val="superscript"/>
        <sz val="11"/>
        <rFont val="Calibri"/>
        <family val="2"/>
        <scheme val="minor"/>
      </rPr>
      <t xml:space="preserve">TM </t>
    </r>
    <r>
      <rPr>
        <sz val="11"/>
        <rFont val="Calibri"/>
        <family val="2"/>
        <scheme val="minor"/>
      </rPr>
      <t>custom lanyard</t>
    </r>
  </si>
  <si>
    <r>
      <t xml:space="preserve">Optional </t>
    </r>
    <r>
      <rPr>
        <b/>
        <sz val="11"/>
        <color theme="1"/>
        <rFont val="Calibri"/>
        <family val="2"/>
        <scheme val="minor"/>
      </rPr>
      <t>Mag</t>
    </r>
    <r>
      <rPr>
        <i/>
        <sz val="11"/>
        <color theme="1"/>
        <rFont val="Calibri"/>
        <family val="2"/>
        <scheme val="minor"/>
      </rPr>
      <t>Shield</t>
    </r>
    <r>
      <rPr>
        <vertAlign val="superscript"/>
        <sz val="11"/>
        <color theme="1"/>
        <rFont val="Calibri"/>
        <family val="2"/>
        <scheme val="minor"/>
      </rPr>
      <t xml:space="preserve">TM </t>
    </r>
    <r>
      <rPr>
        <sz val="11"/>
        <color theme="1"/>
        <rFont val="Calibri"/>
        <family val="2"/>
        <scheme val="minor"/>
      </rPr>
      <t xml:space="preserve">acoustic speaker shroud </t>
    </r>
  </si>
  <si>
    <r>
      <rPr>
        <b/>
        <sz val="11"/>
        <color theme="1"/>
        <rFont val="Arial"/>
        <family val="2"/>
      </rPr>
      <t>NOTE:</t>
    </r>
    <r>
      <rPr>
        <sz val="11"/>
        <color theme="1"/>
        <rFont val="Arial"/>
        <family val="2"/>
      </rPr>
      <t xml:space="preserve"> For speaker mics used in </t>
    </r>
    <r>
      <rPr>
        <b/>
        <sz val="11"/>
        <color theme="1"/>
        <rFont val="Arial"/>
        <family val="2"/>
      </rPr>
      <t>Metallic Environments</t>
    </r>
    <r>
      <rPr>
        <sz val="11"/>
        <color theme="1"/>
        <rFont val="Arial"/>
        <family val="2"/>
      </rPr>
      <t xml:space="preserve">, e.g. mines, steel mills, welding, machining, etc., be sure to ask for the </t>
    </r>
    <r>
      <rPr>
        <b/>
        <sz val="11"/>
        <color theme="1"/>
        <rFont val="Arial"/>
        <family val="2"/>
      </rPr>
      <t>Mag</t>
    </r>
    <r>
      <rPr>
        <i/>
        <sz val="11"/>
        <color theme="1"/>
        <rFont val="Arial"/>
        <family val="2"/>
      </rPr>
      <t>Shield</t>
    </r>
    <r>
      <rPr>
        <vertAlign val="superscript"/>
        <sz val="11"/>
        <color theme="1"/>
        <rFont val="Arial"/>
        <family val="2"/>
      </rPr>
      <t>TM</t>
    </r>
    <r>
      <rPr>
        <sz val="11"/>
        <color theme="1"/>
        <rFont val="Arial"/>
        <family val="2"/>
      </rPr>
      <t xml:space="preserve"> option. </t>
    </r>
    <r>
      <rPr>
        <b/>
        <sz val="11"/>
        <color theme="1"/>
        <rFont val="Arial"/>
        <family val="2"/>
      </rPr>
      <t>Mag</t>
    </r>
    <r>
      <rPr>
        <i/>
        <sz val="11"/>
        <color theme="1"/>
        <rFont val="Arial"/>
        <family val="2"/>
      </rPr>
      <t>Shield</t>
    </r>
    <r>
      <rPr>
        <vertAlign val="superscript"/>
        <sz val="11"/>
        <color theme="1"/>
        <rFont val="Arial"/>
        <family val="2"/>
      </rPr>
      <t>TM</t>
    </r>
    <r>
      <rPr>
        <sz val="11"/>
        <color theme="1"/>
        <rFont val="Arial"/>
        <family val="2"/>
      </rPr>
      <t xml:space="preserve"> prevents metallic filings and most magnetized dust from entering the speaker cavity - Ensuring that audio is not degraded.  Note </t>
    </r>
    <r>
      <rPr>
        <b/>
        <sz val="11"/>
        <color theme="1"/>
        <rFont val="Arial"/>
        <family val="2"/>
      </rPr>
      <t>Mag</t>
    </r>
    <r>
      <rPr>
        <i/>
        <sz val="11"/>
        <color theme="1"/>
        <rFont val="Arial"/>
        <family val="2"/>
      </rPr>
      <t>Shield</t>
    </r>
    <r>
      <rPr>
        <vertAlign val="superscript"/>
        <sz val="11"/>
        <color theme="1"/>
        <rFont val="Arial"/>
        <family val="2"/>
      </rPr>
      <t>TM</t>
    </r>
    <r>
      <rPr>
        <sz val="11"/>
        <color theme="1"/>
        <rFont val="Arial"/>
        <family val="2"/>
      </rPr>
      <t xml:space="preserve"> must be included on models used in such environments for the </t>
    </r>
    <r>
      <rPr>
        <b/>
        <sz val="11"/>
        <color theme="1"/>
        <rFont val="Arial"/>
        <family val="2"/>
      </rPr>
      <t>Product Warranty</t>
    </r>
    <r>
      <rPr>
        <sz val="11"/>
        <color theme="1"/>
        <rFont val="Arial"/>
        <family val="2"/>
      </rPr>
      <t xml:space="preserve"> to apply.  Call </t>
    </r>
    <r>
      <rPr>
        <b/>
        <sz val="11"/>
        <color theme="1"/>
        <rFont val="Arial"/>
        <family val="2"/>
      </rPr>
      <t xml:space="preserve">Stone Mountain </t>
    </r>
    <r>
      <rPr>
        <sz val="11"/>
        <color theme="1"/>
        <rFont val="Arial"/>
        <family val="2"/>
      </rPr>
      <t xml:space="preserve">at </t>
    </r>
    <r>
      <rPr>
        <b/>
        <sz val="11"/>
        <color theme="1"/>
        <rFont val="Arial"/>
        <family val="2"/>
      </rPr>
      <t xml:space="preserve">540.297.6434 </t>
    </r>
    <r>
      <rPr>
        <sz val="11"/>
        <color theme="1"/>
        <rFont val="Arial"/>
        <family val="2"/>
      </rPr>
      <t>for details on how to order.</t>
    </r>
  </si>
  <si>
    <t>If you do not see what you need, please contact Stone Mountain directly at 540.297.6434 .</t>
  </si>
  <si>
    <r>
      <t>Tru</t>
    </r>
    <r>
      <rPr>
        <i/>
        <sz val="13"/>
        <rFont val="Calibri"/>
        <family val="2"/>
        <scheme val="minor"/>
      </rPr>
      <t>Blu</t>
    </r>
    <r>
      <rPr>
        <b/>
        <vertAlign val="superscript"/>
        <sz val="13"/>
        <rFont val="Calibri"/>
        <family val="2"/>
        <scheme val="minor"/>
      </rPr>
      <t xml:space="preserve"> </t>
    </r>
    <r>
      <rPr>
        <b/>
        <sz val="13"/>
        <rFont val="Calibri"/>
        <family val="2"/>
        <scheme val="minor"/>
      </rPr>
      <t>Series</t>
    </r>
  </si>
  <si>
    <t>Bluetooth lightweight headset's that support LTE &amp; PTT app's for Android, iOS &amp; LMR OS on radio, smartphone &amp; tablets.</t>
  </si>
  <si>
    <t>TruBlu Series'!A1</t>
  </si>
  <si>
    <t>Over-Ear Earpiece</t>
  </si>
  <si>
    <t>Lightweight and comfortable fitting earphone.  Used by Business, Retail, Light Industrial, Casino and Sport Activities Personnel.</t>
  </si>
  <si>
    <r>
      <t xml:space="preserve">SMA02XX3 </t>
    </r>
    <r>
      <rPr>
        <sz val="10"/>
        <rFont val="Arial"/>
        <family val="2"/>
      </rPr>
      <t xml:space="preserve">- </t>
    </r>
    <r>
      <rPr>
        <sz val="9"/>
        <rFont val="Arial"/>
        <family val="2"/>
      </rPr>
      <t>Configured with right angle 3.5mm monaural plug</t>
    </r>
  </si>
  <si>
    <r>
      <t xml:space="preserve">SMA04XX3 </t>
    </r>
    <r>
      <rPr>
        <sz val="10"/>
        <rFont val="Arial"/>
        <family val="2"/>
      </rPr>
      <t xml:space="preserve">- </t>
    </r>
    <r>
      <rPr>
        <sz val="9"/>
        <rFont val="Arial"/>
        <family val="2"/>
      </rPr>
      <t>Configured with straight 3.5mm monaural plug</t>
    </r>
  </si>
  <si>
    <r>
      <rPr>
        <b/>
        <sz val="14"/>
        <color theme="1"/>
        <rFont val="Calibri"/>
        <family val="2"/>
        <scheme val="minor"/>
      </rPr>
      <t>Tac</t>
    </r>
    <r>
      <rPr>
        <i/>
        <sz val="14"/>
        <color theme="1"/>
        <rFont val="Calibri"/>
        <family val="2"/>
        <scheme val="minor"/>
      </rPr>
      <t>10</t>
    </r>
    <r>
      <rPr>
        <b/>
        <vertAlign val="superscript"/>
        <sz val="14"/>
        <color theme="1"/>
        <rFont val="Calibri"/>
        <family val="2"/>
        <scheme val="minor"/>
      </rPr>
      <t>TM</t>
    </r>
    <r>
      <rPr>
        <sz val="14"/>
        <color theme="1"/>
        <rFont val="Calibri"/>
        <family val="2"/>
        <scheme val="minor"/>
      </rPr>
      <t xml:space="preserve"> provides high tactile instant access for up to 10 channels and/or groups.  Check your app to confirm it supports channel select.  </t>
    </r>
    <r>
      <rPr>
        <b/>
        <sz val="14"/>
        <color theme="1"/>
        <rFont val="Calibri"/>
        <family val="2"/>
        <scheme val="minor"/>
      </rPr>
      <t>Long lead time/Minimum order quantity may apply.</t>
    </r>
  </si>
  <si>
    <t>XX</t>
  </si>
  <si>
    <r>
      <rPr>
        <sz val="14"/>
        <color theme="1"/>
        <rFont val="Calibri"/>
        <family val="2"/>
      </rPr>
      <t>Chargers/cables may be purchased seperately - See</t>
    </r>
    <r>
      <rPr>
        <b/>
        <sz val="14"/>
        <color theme="1"/>
        <rFont val="Calibri"/>
        <family val="2"/>
      </rPr>
      <t xml:space="preserve"> "TruDock &amp; HanzFree" </t>
    </r>
    <r>
      <rPr>
        <sz val="14"/>
        <color theme="1"/>
        <rFont val="Calibri"/>
        <family val="2"/>
      </rPr>
      <t>sheet</t>
    </r>
    <r>
      <rPr>
        <b/>
        <sz val="14"/>
        <color theme="1"/>
        <rFont val="Calibri"/>
        <family val="2"/>
      </rPr>
      <t>.  WARRANTY MAY BE VOID IF A NON STONE MOUNTAIN CHARGER IS USED ON ANY STONE MOUNTAIN PRODUCT.</t>
    </r>
  </si>
  <si>
    <t>Phone</t>
  </si>
  <si>
    <t>Fax</t>
  </si>
  <si>
    <t>Email</t>
  </si>
  <si>
    <t>Web</t>
  </si>
  <si>
    <t>540.297.6434</t>
  </si>
  <si>
    <t>540.297.2843</t>
  </si>
  <si>
    <t>Effective 15Jan24</t>
  </si>
  <si>
    <t>Epic</t>
  </si>
  <si>
    <t>Rugged, waterproof RSM's that support BK/Relm, EF Johnson, Harris, Hytera, Icom, Kenwood, Motorola, Tait &amp; Vertex radios.  Conventional trunked radio.</t>
  </si>
  <si>
    <t>Rugged, waterproof, feature rich wired RSM's for LTE &amp; PTT app's on Android &amp; iOS smartphones &amp; tablets w/ 3.5mm connector accessory interface.</t>
  </si>
  <si>
    <t>Rugged, waterproof, feature rich wired RSM's that support Sonim XP5s/XP8/XP10 and Kenwood KWSA50K/KWSA80K PTT phones utilizing LTE and PTT app's.</t>
  </si>
  <si>
    <t>Rugged, waterproof, feature rich Bluetooth RSM's that support LTE &amp; PTT app's for Android &amp; Windows OS on radio, smartphone &amp; tablets.</t>
  </si>
  <si>
    <t>24 month</t>
  </si>
  <si>
    <t>Connection</t>
  </si>
  <si>
    <r>
      <t xml:space="preserve">USB A 2 port vehicle charger &amp; USB A cable </t>
    </r>
    <r>
      <rPr>
        <b/>
        <vertAlign val="superscript"/>
        <sz val="16"/>
        <rFont val="Calibri"/>
        <family val="2"/>
        <scheme val="minor"/>
      </rPr>
      <t>2</t>
    </r>
  </si>
  <si>
    <r>
      <t xml:space="preserve">USB A 2 port high power wall charger &amp; USB A cable </t>
    </r>
    <r>
      <rPr>
        <b/>
        <vertAlign val="superscript"/>
        <sz val="16"/>
        <rFont val="Calibri"/>
        <family val="2"/>
        <scheme val="minor"/>
      </rPr>
      <t>2</t>
    </r>
  </si>
  <si>
    <r>
      <rPr>
        <b/>
        <sz val="14"/>
        <color theme="1"/>
        <rFont val="Calibri"/>
        <family val="2"/>
        <scheme val="minor"/>
      </rPr>
      <t>Pro</t>
    </r>
    <r>
      <rPr>
        <i/>
        <sz val="14"/>
        <color theme="1"/>
        <rFont val="Calibri"/>
        <family val="2"/>
        <scheme val="minor"/>
      </rPr>
      <t>Ground</t>
    </r>
    <r>
      <rPr>
        <b/>
        <vertAlign val="superscript"/>
        <sz val="14"/>
        <color theme="1"/>
        <rFont val="Calibri"/>
        <family val="2"/>
        <scheme val="minor"/>
      </rPr>
      <t>TM</t>
    </r>
    <r>
      <rPr>
        <sz val="14"/>
        <color theme="1"/>
        <rFont val="Calibri"/>
        <family val="2"/>
        <scheme val="minor"/>
      </rPr>
      <t xml:space="preserve"> DC to DC converter vehicle charger </t>
    </r>
    <r>
      <rPr>
        <b/>
        <vertAlign val="superscript"/>
        <sz val="16"/>
        <color theme="1"/>
        <rFont val="Calibri"/>
        <family val="2"/>
        <scheme val="minor"/>
      </rPr>
      <t>2</t>
    </r>
  </si>
  <si>
    <r>
      <t xml:space="preserve">USB A charging cable </t>
    </r>
    <r>
      <rPr>
        <b/>
        <vertAlign val="superscript"/>
        <sz val="16"/>
        <color theme="1"/>
        <rFont val="Calibri"/>
        <family val="2"/>
        <scheme val="minor"/>
      </rPr>
      <t>2</t>
    </r>
    <r>
      <rPr>
        <sz val="14"/>
        <color theme="1"/>
        <rFont val="Calibri"/>
        <family val="2"/>
        <scheme val="minor"/>
      </rPr>
      <t xml:space="preserve"> -</t>
    </r>
    <r>
      <rPr>
        <vertAlign val="superscript"/>
        <sz val="14"/>
        <color theme="1"/>
        <rFont val="Calibri"/>
        <family val="2"/>
        <scheme val="minor"/>
      </rPr>
      <t xml:space="preserve">  </t>
    </r>
    <r>
      <rPr>
        <b/>
        <i/>
        <sz val="14"/>
        <color theme="1"/>
        <rFont val="Calibri"/>
        <family val="2"/>
        <scheme val="minor"/>
      </rPr>
      <t>Standard</t>
    </r>
  </si>
  <si>
    <r>
      <t xml:space="preserve">Button channel select - </t>
    </r>
    <r>
      <rPr>
        <b/>
        <i/>
        <sz val="14"/>
        <color theme="1"/>
        <rFont val="Calibri"/>
        <family val="2"/>
        <scheme val="minor"/>
      </rPr>
      <t>Standard</t>
    </r>
  </si>
  <si>
    <r>
      <t xml:space="preserve">Button post (CB style) </t>
    </r>
    <r>
      <rPr>
        <b/>
        <vertAlign val="superscript"/>
        <sz val="16"/>
        <color theme="1"/>
        <rFont val="Calibri"/>
        <family val="2"/>
        <scheme val="minor"/>
      </rPr>
      <t>6</t>
    </r>
    <r>
      <rPr>
        <sz val="14"/>
        <color theme="1"/>
        <rFont val="Calibri"/>
        <family val="2"/>
        <scheme val="minor"/>
      </rPr>
      <t xml:space="preserve"> - </t>
    </r>
    <r>
      <rPr>
        <b/>
        <i/>
        <sz val="14"/>
        <color theme="1"/>
        <rFont val="Calibri"/>
        <family val="2"/>
        <scheme val="minor"/>
      </rPr>
      <t>Optional</t>
    </r>
  </si>
  <si>
    <r>
      <t>PTT APP/OS -</t>
    </r>
    <r>
      <rPr>
        <b/>
        <i/>
        <sz val="14"/>
        <color theme="1"/>
        <rFont val="Calibri"/>
        <family val="2"/>
        <scheme val="minor"/>
      </rPr>
      <t xml:space="preserve"> Contact Stone Mountain for configuration</t>
    </r>
  </si>
  <si>
    <r>
      <rPr>
        <b/>
        <sz val="14"/>
        <color theme="1"/>
        <rFont val="Calibri"/>
        <family val="2"/>
        <scheme val="minor"/>
      </rPr>
      <t>Tac</t>
    </r>
    <r>
      <rPr>
        <i/>
        <sz val="14"/>
        <color theme="1"/>
        <rFont val="Calibri"/>
        <family val="2"/>
        <scheme val="minor"/>
      </rPr>
      <t>10</t>
    </r>
    <r>
      <rPr>
        <b/>
        <vertAlign val="superscript"/>
        <sz val="14"/>
        <color theme="1"/>
        <rFont val="Calibri"/>
        <family val="2"/>
        <scheme val="minor"/>
      </rPr>
      <t>TM</t>
    </r>
    <r>
      <rPr>
        <vertAlign val="superscript"/>
        <sz val="14"/>
        <color theme="1"/>
        <rFont val="Calibri"/>
        <family val="2"/>
        <scheme val="minor"/>
      </rPr>
      <t xml:space="preserve"> </t>
    </r>
    <r>
      <rPr>
        <sz val="14"/>
        <color theme="1"/>
        <rFont val="Calibri"/>
        <family val="2"/>
        <scheme val="minor"/>
      </rPr>
      <t xml:space="preserve">channel select knob </t>
    </r>
    <r>
      <rPr>
        <b/>
        <vertAlign val="superscript"/>
        <sz val="16"/>
        <color theme="1"/>
        <rFont val="Calibri"/>
        <family val="2"/>
        <scheme val="minor"/>
      </rPr>
      <t>3</t>
    </r>
    <r>
      <rPr>
        <sz val="14"/>
        <color theme="1"/>
        <rFont val="Calibri"/>
        <family val="2"/>
        <scheme val="minor"/>
      </rPr>
      <t xml:space="preserve"> -</t>
    </r>
    <r>
      <rPr>
        <b/>
        <i/>
        <sz val="14"/>
        <color theme="1"/>
        <rFont val="Calibri"/>
        <family val="2"/>
        <scheme val="minor"/>
      </rPr>
      <t xml:space="preserve"> Optional</t>
    </r>
  </si>
  <si>
    <r>
      <rPr>
        <b/>
        <sz val="14"/>
        <color theme="1"/>
        <rFont val="Calibri"/>
        <family val="2"/>
        <scheme val="minor"/>
      </rPr>
      <t>Tac</t>
    </r>
    <r>
      <rPr>
        <i/>
        <sz val="14"/>
        <color theme="1"/>
        <rFont val="Calibri"/>
        <family val="2"/>
        <scheme val="minor"/>
      </rPr>
      <t>10</t>
    </r>
    <r>
      <rPr>
        <b/>
        <vertAlign val="superscript"/>
        <sz val="14"/>
        <color theme="1"/>
        <rFont val="Calibri"/>
        <family val="2"/>
        <scheme val="minor"/>
      </rPr>
      <t>TM</t>
    </r>
    <r>
      <rPr>
        <vertAlign val="superscript"/>
        <sz val="14"/>
        <color theme="1"/>
        <rFont val="Calibri"/>
        <family val="2"/>
        <scheme val="minor"/>
      </rPr>
      <t xml:space="preserve"> </t>
    </r>
    <r>
      <rPr>
        <sz val="14"/>
        <color theme="1"/>
        <rFont val="Calibri"/>
        <family val="2"/>
        <scheme val="minor"/>
      </rPr>
      <t xml:space="preserve">volume control knob </t>
    </r>
    <r>
      <rPr>
        <b/>
        <vertAlign val="superscript"/>
        <sz val="16"/>
        <color theme="1"/>
        <rFont val="Calibri"/>
        <family val="2"/>
        <scheme val="minor"/>
      </rPr>
      <t>4</t>
    </r>
    <r>
      <rPr>
        <sz val="14"/>
        <color theme="1"/>
        <rFont val="Calibri"/>
        <family val="2"/>
        <scheme val="minor"/>
      </rPr>
      <t xml:space="preserve"> - </t>
    </r>
    <r>
      <rPr>
        <b/>
        <i/>
        <sz val="14"/>
        <color theme="1"/>
        <rFont val="Calibri"/>
        <family val="2"/>
        <scheme val="minor"/>
      </rPr>
      <t>Optional</t>
    </r>
  </si>
  <si>
    <t>XP5s, XP8 &amp; XP10 and KWSA50K &amp; KWSA80K</t>
  </si>
  <si>
    <r>
      <rPr>
        <b/>
        <sz val="14"/>
        <color theme="1"/>
        <rFont val="Calibri"/>
        <family val="2"/>
        <scheme val="minor"/>
      </rPr>
      <t>Hanz</t>
    </r>
    <r>
      <rPr>
        <i/>
        <sz val="14"/>
        <color theme="1"/>
        <rFont val="Calibri"/>
        <family val="2"/>
        <scheme val="minor"/>
      </rPr>
      <t>Free</t>
    </r>
    <r>
      <rPr>
        <vertAlign val="superscript"/>
        <sz val="14"/>
        <color theme="1"/>
        <rFont val="Calibri"/>
        <family val="2"/>
        <scheme val="minor"/>
      </rPr>
      <t xml:space="preserve">TM </t>
    </r>
    <r>
      <rPr>
        <sz val="14"/>
        <color theme="1"/>
        <rFont val="Calibri"/>
        <family val="2"/>
        <scheme val="minor"/>
      </rPr>
      <t>remote Tx, Rx &amp; PTT</t>
    </r>
    <r>
      <rPr>
        <b/>
        <vertAlign val="superscript"/>
        <sz val="16"/>
        <color theme="1"/>
        <rFont val="Calibri"/>
        <family val="2"/>
        <scheme val="minor"/>
      </rPr>
      <t xml:space="preserve"> 7</t>
    </r>
    <r>
      <rPr>
        <sz val="14"/>
        <color theme="1"/>
        <rFont val="Calibri"/>
        <family val="2"/>
        <scheme val="minor"/>
      </rPr>
      <t xml:space="preserve"> - </t>
    </r>
    <r>
      <rPr>
        <b/>
        <i/>
        <sz val="14"/>
        <color theme="1"/>
        <rFont val="Calibri"/>
        <family val="2"/>
        <scheme val="minor"/>
      </rPr>
      <t>Optional</t>
    </r>
  </si>
  <si>
    <t>Epic Series - Supports Sonim XP5s, XP8 &amp; XP10 and Kenwood KWSA50K &amp; KWSA80K phones.</t>
  </si>
  <si>
    <r>
      <t>Pro</t>
    </r>
    <r>
      <rPr>
        <i/>
        <sz val="14"/>
        <color theme="1"/>
        <rFont val="Calibri"/>
        <family val="2"/>
        <scheme val="minor"/>
      </rPr>
      <t>Clear</t>
    </r>
    <r>
      <rPr>
        <b/>
        <vertAlign val="superscript"/>
        <sz val="14"/>
        <color theme="1"/>
        <rFont val="Calibri"/>
        <family val="2"/>
        <scheme val="minor"/>
      </rPr>
      <t xml:space="preserve">TM </t>
    </r>
    <r>
      <rPr>
        <sz val="14"/>
        <color theme="1"/>
        <rFont val="Calibri"/>
        <family val="2"/>
        <scheme val="minor"/>
      </rPr>
      <t>utilizes true DSP noise cancelling algorithms &amp; a powerful processing engine to provide unparalled noise reduction performance.</t>
    </r>
    <r>
      <rPr>
        <b/>
        <sz val="14"/>
        <color theme="1"/>
        <rFont val="Calibri"/>
        <family val="2"/>
        <scheme val="minor"/>
      </rPr>
      <t xml:space="preserve"> Note: Pro</t>
    </r>
    <r>
      <rPr>
        <i/>
        <sz val="14"/>
        <color theme="1"/>
        <rFont val="Calibri"/>
        <family val="2"/>
        <scheme val="minor"/>
      </rPr>
      <t>Clear</t>
    </r>
    <r>
      <rPr>
        <b/>
        <vertAlign val="superscript"/>
        <sz val="14"/>
        <color theme="1"/>
        <rFont val="Calibri"/>
        <family val="2"/>
        <scheme val="minor"/>
      </rPr>
      <t>TM</t>
    </r>
    <r>
      <rPr>
        <b/>
        <sz val="14"/>
        <color theme="1"/>
        <rFont val="Calibri"/>
        <family val="2"/>
        <scheme val="minor"/>
      </rPr>
      <t xml:space="preserve"> is not available w/ Hanz</t>
    </r>
    <r>
      <rPr>
        <i/>
        <sz val="14"/>
        <color theme="1"/>
        <rFont val="Calibri"/>
        <family val="2"/>
        <scheme val="minor"/>
      </rPr>
      <t>Free</t>
    </r>
    <r>
      <rPr>
        <b/>
        <vertAlign val="superscript"/>
        <sz val="14"/>
        <color theme="1"/>
        <rFont val="Calibri"/>
        <family val="2"/>
        <scheme val="minor"/>
      </rPr>
      <t>TM</t>
    </r>
    <r>
      <rPr>
        <b/>
        <sz val="14"/>
        <color theme="1"/>
        <rFont val="Calibri"/>
        <family val="2"/>
        <scheme val="minor"/>
      </rPr>
      <t>.</t>
    </r>
  </si>
  <si>
    <t>PEPX301X-H</t>
  </si>
  <si>
    <r>
      <t>RSM w/ Hanz</t>
    </r>
    <r>
      <rPr>
        <i/>
        <sz val="16"/>
        <color rgb="FF000000"/>
        <rFont val="Calibri"/>
        <family val="2"/>
      </rPr>
      <t>Free</t>
    </r>
  </si>
  <si>
    <r>
      <t>No channel select -</t>
    </r>
    <r>
      <rPr>
        <b/>
        <i/>
        <sz val="14"/>
        <color theme="1"/>
        <rFont val="Calibri"/>
        <family val="2"/>
        <scheme val="minor"/>
      </rPr>
      <t xml:space="preserve"> Standard</t>
    </r>
  </si>
  <si>
    <r>
      <t xml:space="preserve">3.5mm </t>
    </r>
    <r>
      <rPr>
        <b/>
        <sz val="14"/>
        <color theme="1"/>
        <rFont val="Calibri"/>
        <family val="2"/>
        <scheme val="minor"/>
      </rPr>
      <t>SureSeal</t>
    </r>
    <r>
      <rPr>
        <b/>
        <vertAlign val="superscript"/>
        <sz val="14"/>
        <color theme="1"/>
        <rFont val="Calibri"/>
        <family val="2"/>
        <scheme val="minor"/>
      </rPr>
      <t>TM</t>
    </r>
    <r>
      <rPr>
        <sz val="14"/>
        <color theme="1"/>
        <rFont val="Calibri"/>
        <family val="2"/>
        <scheme val="minor"/>
      </rPr>
      <t xml:space="preserve"> audio jack </t>
    </r>
  </si>
  <si>
    <r>
      <t xml:space="preserve">Button channel select </t>
    </r>
    <r>
      <rPr>
        <b/>
        <vertAlign val="superscript"/>
        <sz val="16"/>
        <color theme="1"/>
        <rFont val="Calibri"/>
        <family val="2"/>
        <scheme val="minor"/>
      </rPr>
      <t>3</t>
    </r>
    <r>
      <rPr>
        <sz val="14"/>
        <color theme="1"/>
        <rFont val="Calibri"/>
        <family val="2"/>
        <scheme val="minor"/>
      </rPr>
      <t xml:space="preserve"> - </t>
    </r>
    <r>
      <rPr>
        <b/>
        <i/>
        <sz val="14"/>
        <color theme="1"/>
        <rFont val="Calibri"/>
        <family val="2"/>
        <scheme val="minor"/>
      </rPr>
      <t>Optional</t>
    </r>
  </si>
  <si>
    <r>
      <rPr>
        <b/>
        <sz val="14"/>
        <color theme="1"/>
        <rFont val="Calibri"/>
        <family val="2"/>
        <scheme val="minor"/>
      </rPr>
      <t xml:space="preserve"> Pro</t>
    </r>
    <r>
      <rPr>
        <i/>
        <sz val="14"/>
        <color theme="1"/>
        <rFont val="Calibri"/>
        <family val="2"/>
        <scheme val="minor"/>
      </rPr>
      <t>Clear</t>
    </r>
    <r>
      <rPr>
        <b/>
        <vertAlign val="superscript"/>
        <sz val="14"/>
        <color theme="1"/>
        <rFont val="Calibri"/>
        <family val="2"/>
        <scheme val="minor"/>
      </rPr>
      <t>TM</t>
    </r>
    <r>
      <rPr>
        <b/>
        <sz val="14"/>
        <color theme="1"/>
        <rFont val="Calibri"/>
        <family val="2"/>
        <scheme val="minor"/>
      </rPr>
      <t xml:space="preserve"> </t>
    </r>
    <r>
      <rPr>
        <sz val="14"/>
        <color theme="1"/>
        <rFont val="Calibri"/>
        <family val="2"/>
        <scheme val="minor"/>
      </rPr>
      <t xml:space="preserve">DSP Noise Reduction Tx </t>
    </r>
    <r>
      <rPr>
        <b/>
        <vertAlign val="superscript"/>
        <sz val="16"/>
        <color theme="1"/>
        <rFont val="Calibri"/>
        <family val="2"/>
        <scheme val="minor"/>
      </rPr>
      <t>2</t>
    </r>
    <r>
      <rPr>
        <b/>
        <sz val="14"/>
        <color theme="1"/>
        <rFont val="Calibri"/>
        <family val="2"/>
        <scheme val="minor"/>
      </rPr>
      <t xml:space="preserve">  -</t>
    </r>
    <r>
      <rPr>
        <b/>
        <vertAlign val="superscript"/>
        <sz val="16"/>
        <color theme="1"/>
        <rFont val="Calibri"/>
        <family val="2"/>
        <scheme val="minor"/>
      </rPr>
      <t xml:space="preserve"> </t>
    </r>
    <r>
      <rPr>
        <b/>
        <i/>
        <sz val="14"/>
        <color theme="1"/>
        <rFont val="Calibri"/>
        <family val="2"/>
        <scheme val="minor"/>
      </rPr>
      <t>Optional</t>
    </r>
  </si>
  <si>
    <r>
      <rPr>
        <b/>
        <sz val="14"/>
        <color theme="1"/>
        <rFont val="Calibri"/>
        <family val="2"/>
        <scheme val="minor"/>
      </rPr>
      <t>Tac</t>
    </r>
    <r>
      <rPr>
        <i/>
        <sz val="14"/>
        <color theme="1"/>
        <rFont val="Calibri"/>
        <family val="2"/>
        <scheme val="minor"/>
      </rPr>
      <t>10</t>
    </r>
    <r>
      <rPr>
        <b/>
        <vertAlign val="superscript"/>
        <sz val="14"/>
        <color theme="1"/>
        <rFont val="Calibri"/>
        <family val="2"/>
        <scheme val="minor"/>
      </rPr>
      <t>TM</t>
    </r>
    <r>
      <rPr>
        <vertAlign val="superscript"/>
        <sz val="14"/>
        <color theme="1"/>
        <rFont val="Calibri"/>
        <family val="2"/>
        <scheme val="minor"/>
      </rPr>
      <t xml:space="preserve"> </t>
    </r>
    <r>
      <rPr>
        <sz val="14"/>
        <color theme="1"/>
        <rFont val="Calibri"/>
        <family val="2"/>
        <scheme val="minor"/>
      </rPr>
      <t xml:space="preserve">channel select knob </t>
    </r>
    <r>
      <rPr>
        <b/>
        <vertAlign val="superscript"/>
        <sz val="16"/>
        <color theme="1"/>
        <rFont val="Calibri"/>
        <family val="2"/>
        <scheme val="minor"/>
      </rPr>
      <t xml:space="preserve">4  </t>
    </r>
    <r>
      <rPr>
        <b/>
        <sz val="14"/>
        <color theme="1"/>
        <rFont val="Calibri"/>
        <family val="2"/>
        <scheme val="minor"/>
      </rPr>
      <t xml:space="preserve">- </t>
    </r>
    <r>
      <rPr>
        <b/>
        <i/>
        <sz val="14"/>
        <color theme="1"/>
        <rFont val="Calibri"/>
        <family val="2"/>
        <scheme val="minor"/>
      </rPr>
      <t>Optional</t>
    </r>
  </si>
  <si>
    <r>
      <rPr>
        <b/>
        <sz val="14"/>
        <color theme="1"/>
        <rFont val="Calibri"/>
        <family val="2"/>
        <scheme val="minor"/>
      </rPr>
      <t>Tac</t>
    </r>
    <r>
      <rPr>
        <i/>
        <sz val="14"/>
        <color theme="1"/>
        <rFont val="Calibri"/>
        <family val="2"/>
        <scheme val="minor"/>
      </rPr>
      <t>10</t>
    </r>
    <r>
      <rPr>
        <b/>
        <vertAlign val="superscript"/>
        <sz val="14"/>
        <color theme="1"/>
        <rFont val="Calibri"/>
        <family val="2"/>
        <scheme val="minor"/>
      </rPr>
      <t>TM</t>
    </r>
    <r>
      <rPr>
        <vertAlign val="superscript"/>
        <sz val="14"/>
        <color theme="1"/>
        <rFont val="Calibri"/>
        <family val="2"/>
        <scheme val="minor"/>
      </rPr>
      <t xml:space="preserve"> </t>
    </r>
    <r>
      <rPr>
        <sz val="14"/>
        <color theme="1"/>
        <rFont val="Calibri"/>
        <family val="2"/>
        <scheme val="minor"/>
      </rPr>
      <t xml:space="preserve">volume control knob </t>
    </r>
    <r>
      <rPr>
        <b/>
        <vertAlign val="superscript"/>
        <sz val="16"/>
        <color theme="1"/>
        <rFont val="Calibri"/>
        <family val="2"/>
        <scheme val="minor"/>
      </rPr>
      <t>5</t>
    </r>
    <r>
      <rPr>
        <sz val="14"/>
        <color theme="1"/>
        <rFont val="Calibri"/>
        <family val="2"/>
        <scheme val="minor"/>
      </rPr>
      <t xml:space="preserve">  - </t>
    </r>
    <r>
      <rPr>
        <b/>
        <i/>
        <sz val="14"/>
        <color theme="1"/>
        <rFont val="Calibri"/>
        <family val="2"/>
        <scheme val="minor"/>
      </rPr>
      <t>Optional</t>
    </r>
  </si>
  <si>
    <t>PEPX301D</t>
  </si>
  <si>
    <t>RSM w/ Button channel select</t>
  </si>
  <si>
    <r>
      <t>Button channel select provides instant access for</t>
    </r>
    <r>
      <rPr>
        <b/>
        <i/>
        <sz val="14"/>
        <color theme="1"/>
        <rFont val="Calibri"/>
        <family val="2"/>
        <scheme val="minor"/>
      </rPr>
      <t xml:space="preserve"> unlimited </t>
    </r>
    <r>
      <rPr>
        <sz val="14"/>
        <color theme="1"/>
        <rFont val="Calibri"/>
        <family val="2"/>
        <scheme val="minor"/>
      </rPr>
      <t xml:space="preserve">channels and/or groups. Supported by certain Sonim models and ptt apps - </t>
    </r>
    <r>
      <rPr>
        <b/>
        <sz val="14"/>
        <color theme="1"/>
        <rFont val="Calibri"/>
        <family val="2"/>
        <scheme val="minor"/>
      </rPr>
      <t>Check with Sonim and the PTT APP OEM to confirm this feature is supported.</t>
    </r>
  </si>
  <si>
    <r>
      <rPr>
        <b/>
        <sz val="11"/>
        <rFont val="Calibri"/>
        <family val="2"/>
        <scheme val="minor"/>
      </rPr>
      <t>Ramp</t>
    </r>
    <r>
      <rPr>
        <i/>
        <sz val="11"/>
        <rFont val="Calibri"/>
        <family val="2"/>
        <scheme val="minor"/>
      </rPr>
      <t>Clik</t>
    </r>
    <r>
      <rPr>
        <b/>
        <vertAlign val="superscript"/>
        <sz val="9"/>
        <rFont val="Calibri"/>
        <family val="2"/>
        <scheme val="minor"/>
      </rPr>
      <t>TM</t>
    </r>
    <r>
      <rPr>
        <i/>
        <vertAlign val="superscript"/>
        <sz val="10"/>
        <rFont val="Calibri"/>
        <family val="2"/>
        <scheme val="minor"/>
      </rPr>
      <t xml:space="preserve"> </t>
    </r>
    <r>
      <rPr>
        <sz val="11"/>
        <rFont val="Calibri"/>
        <family val="2"/>
        <scheme val="minor"/>
      </rPr>
      <t xml:space="preserve">one touch, 10 level, ~2.5 dB/level or optional </t>
    </r>
    <r>
      <rPr>
        <b/>
        <sz val="11"/>
        <rFont val="Calibri"/>
        <family val="2"/>
        <scheme val="minor"/>
      </rPr>
      <t>Tac</t>
    </r>
    <r>
      <rPr>
        <i/>
        <sz val="11"/>
        <rFont val="Calibri"/>
        <family val="2"/>
        <scheme val="minor"/>
      </rPr>
      <t>10</t>
    </r>
    <r>
      <rPr>
        <b/>
        <vertAlign val="superscript"/>
        <sz val="9"/>
        <rFont val="Calibri"/>
        <family val="2"/>
        <scheme val="minor"/>
      </rPr>
      <t>TM</t>
    </r>
    <r>
      <rPr>
        <b/>
        <sz val="9"/>
        <rFont val="Calibri"/>
        <family val="2"/>
        <scheme val="minor"/>
      </rPr>
      <t xml:space="preserve"> </t>
    </r>
    <r>
      <rPr>
        <sz val="11"/>
        <rFont val="Calibri"/>
        <family val="2"/>
        <scheme val="minor"/>
      </rPr>
      <t>tactile volume knob</t>
    </r>
  </si>
  <si>
    <r>
      <t xml:space="preserve">Optional </t>
    </r>
    <r>
      <rPr>
        <b/>
        <sz val="11"/>
        <color theme="1"/>
        <rFont val="Calibri"/>
        <family val="2"/>
        <scheme val="minor"/>
      </rPr>
      <t>Pro</t>
    </r>
    <r>
      <rPr>
        <i/>
        <sz val="11"/>
        <color theme="1"/>
        <rFont val="Calibri"/>
        <family val="2"/>
        <scheme val="minor"/>
      </rPr>
      <t>Clear</t>
    </r>
    <r>
      <rPr>
        <b/>
        <vertAlign val="superscript"/>
        <sz val="9"/>
        <color theme="1"/>
        <rFont val="Calibri"/>
        <family val="2"/>
        <scheme val="minor"/>
      </rPr>
      <t>TM</t>
    </r>
    <r>
      <rPr>
        <b/>
        <sz val="11"/>
        <color theme="1"/>
        <rFont val="Calibri"/>
        <family val="2"/>
        <scheme val="minor"/>
      </rPr>
      <t xml:space="preserve"> </t>
    </r>
    <r>
      <rPr>
        <sz val="11"/>
        <color theme="1"/>
        <rFont val="Calibri"/>
        <family val="2"/>
        <scheme val="minor"/>
      </rPr>
      <t>DSP noise reduction system</t>
    </r>
  </si>
  <si>
    <r>
      <t xml:space="preserve">Optional </t>
    </r>
    <r>
      <rPr>
        <b/>
        <sz val="11"/>
        <color theme="1"/>
        <rFont val="Calibri"/>
        <family val="2"/>
        <scheme val="minor"/>
      </rPr>
      <t>Mag</t>
    </r>
    <r>
      <rPr>
        <i/>
        <sz val="11"/>
        <color theme="1"/>
        <rFont val="Calibri"/>
        <family val="2"/>
        <scheme val="minor"/>
      </rPr>
      <t>Shield</t>
    </r>
    <r>
      <rPr>
        <b/>
        <vertAlign val="superscript"/>
        <sz val="9"/>
        <color theme="1"/>
        <rFont val="Calibri"/>
        <family val="2"/>
        <scheme val="minor"/>
      </rPr>
      <t>TM</t>
    </r>
    <r>
      <rPr>
        <vertAlign val="superscript"/>
        <sz val="9"/>
        <color theme="1"/>
        <rFont val="Calibri"/>
        <family val="2"/>
        <scheme val="minor"/>
      </rPr>
      <t xml:space="preserve"> </t>
    </r>
    <r>
      <rPr>
        <sz val="11"/>
        <color theme="1"/>
        <rFont val="Calibri"/>
        <family val="2"/>
        <scheme val="minor"/>
      </rPr>
      <t xml:space="preserve">acoustic speaker shroud </t>
    </r>
  </si>
  <si>
    <r>
      <t xml:space="preserve">Optional buttons or optional </t>
    </r>
    <r>
      <rPr>
        <b/>
        <sz val="11"/>
        <rFont val="Calibri"/>
        <family val="2"/>
        <scheme val="minor"/>
      </rPr>
      <t>Tac</t>
    </r>
    <r>
      <rPr>
        <i/>
        <sz val="11"/>
        <rFont val="Calibri"/>
        <family val="2"/>
        <scheme val="minor"/>
      </rPr>
      <t>10</t>
    </r>
    <r>
      <rPr>
        <b/>
        <vertAlign val="superscript"/>
        <sz val="9"/>
        <rFont val="Calibri"/>
        <family val="2"/>
        <scheme val="minor"/>
      </rPr>
      <t>TM</t>
    </r>
    <r>
      <rPr>
        <vertAlign val="superscript"/>
        <sz val="9"/>
        <rFont val="Calibri"/>
        <family val="2"/>
        <scheme val="minor"/>
      </rPr>
      <t xml:space="preserve"> </t>
    </r>
    <r>
      <rPr>
        <sz val="11"/>
        <rFont val="Calibri"/>
        <family val="2"/>
        <scheme val="minor"/>
      </rPr>
      <t>tactile channel knob</t>
    </r>
  </si>
  <si>
    <r>
      <t>RSM w/ Hanz</t>
    </r>
    <r>
      <rPr>
        <i/>
        <sz val="15"/>
        <color theme="1"/>
        <rFont val="Calibri"/>
        <family val="2"/>
      </rPr>
      <t>Free</t>
    </r>
  </si>
  <si>
    <r>
      <t xml:space="preserve">Button post (CB style) </t>
    </r>
    <r>
      <rPr>
        <b/>
        <vertAlign val="superscript"/>
        <sz val="16"/>
        <color theme="1"/>
        <rFont val="Calibri"/>
        <family val="2"/>
        <scheme val="minor"/>
      </rPr>
      <t>4</t>
    </r>
    <r>
      <rPr>
        <sz val="14"/>
        <color theme="1"/>
        <rFont val="Calibri"/>
        <family val="2"/>
        <scheme val="minor"/>
      </rPr>
      <t xml:space="preserve"> - </t>
    </r>
    <r>
      <rPr>
        <b/>
        <i/>
        <sz val="14"/>
        <color theme="1"/>
        <rFont val="Calibri"/>
        <family val="2"/>
        <scheme val="minor"/>
      </rPr>
      <t>Optional</t>
    </r>
  </si>
  <si>
    <r>
      <rPr>
        <b/>
        <sz val="11"/>
        <rFont val="Calibri"/>
        <family val="2"/>
        <scheme val="minor"/>
      </rPr>
      <t>Quick</t>
    </r>
    <r>
      <rPr>
        <i/>
        <sz val="11"/>
        <rFont val="Calibri"/>
        <family val="2"/>
        <scheme val="minor"/>
      </rPr>
      <t>Pair</t>
    </r>
    <r>
      <rPr>
        <vertAlign val="superscript"/>
        <sz val="11"/>
        <rFont val="Calibri"/>
        <family val="2"/>
        <scheme val="minor"/>
      </rPr>
      <t>TM</t>
    </r>
    <r>
      <rPr>
        <i/>
        <sz val="11"/>
        <rFont val="Calibri"/>
        <family val="2"/>
        <scheme val="minor"/>
      </rPr>
      <t xml:space="preserve"> </t>
    </r>
    <r>
      <rPr>
        <sz val="11"/>
        <rFont val="Calibri"/>
        <family val="2"/>
        <scheme val="minor"/>
      </rPr>
      <t xml:space="preserve">NFC pairing </t>
    </r>
  </si>
  <si>
    <t>Elite Series - Supports Android devices using all PTT app's.</t>
  </si>
  <si>
    <t>Qty. 1 each Small, Medium &amp; Large
Left Ear.  3 total</t>
  </si>
  <si>
    <t>Qty. 1 each Small, Medium &amp; Large 
Right Ear.  3 total</t>
  </si>
  <si>
    <t>Closed Loop, D-Ring, Molded Rubber</t>
  </si>
  <si>
    <t>Acoustic Tube Surveillance Earphone - Tactical / Industrial Series</t>
  </si>
  <si>
    <r>
      <t xml:space="preserve">Features locking acoustic tube and earphone construction, Kevlar reinforced cables, medical grade silicone acoustic tubes &amp; replaceable components. Ideal for Public Safety, Military, SWAT, HazMat and Heavy Industrial applications.  Perfect for noisy environments requiring secure and discrete communications. </t>
    </r>
    <r>
      <rPr>
        <b/>
        <sz val="9"/>
        <rFont val="Arial"/>
        <family val="2"/>
      </rPr>
      <t xml:space="preserve"> See optional earpieces SMA19 series below.</t>
    </r>
  </si>
  <si>
    <r>
      <t>Acoustic Tube Surveillance Earphone - Tactical / Industrial Series w/ ProTect</t>
    </r>
    <r>
      <rPr>
        <b/>
        <vertAlign val="superscript"/>
        <sz val="10"/>
        <rFont val="Arial"/>
        <family val="2"/>
      </rPr>
      <t>TM</t>
    </r>
    <r>
      <rPr>
        <b/>
        <sz val="10"/>
        <rFont val="Arial"/>
        <family val="2"/>
      </rPr>
      <t xml:space="preserve"> Noise Reduction System</t>
    </r>
  </si>
  <si>
    <r>
      <t xml:space="preserve">Upgrade your existing Stone Mountain Rx audio accessories with the </t>
    </r>
    <r>
      <rPr>
        <b/>
        <sz val="9"/>
        <rFont val="Arial"/>
        <family val="2"/>
      </rPr>
      <t>ProTect</t>
    </r>
    <r>
      <rPr>
        <b/>
        <vertAlign val="superscript"/>
        <sz val="9"/>
        <rFont val="Arial"/>
        <family val="2"/>
      </rPr>
      <t>TM</t>
    </r>
    <r>
      <rPr>
        <b/>
        <sz val="9"/>
        <rFont val="Arial"/>
        <family val="2"/>
      </rPr>
      <t xml:space="preserve">  Noise Reduction System (NRS)</t>
    </r>
    <r>
      <rPr>
        <sz val="9"/>
        <rFont val="Arial"/>
        <family val="2"/>
      </rPr>
      <t xml:space="preserve">.  The </t>
    </r>
    <r>
      <rPr>
        <b/>
        <sz val="9"/>
        <rFont val="Arial"/>
        <family val="2"/>
      </rPr>
      <t>ProTect</t>
    </r>
    <r>
      <rPr>
        <b/>
        <vertAlign val="superscript"/>
        <sz val="9"/>
        <rFont val="Arial"/>
        <family val="2"/>
      </rPr>
      <t>TM</t>
    </r>
    <r>
      <rPr>
        <b/>
        <sz val="9"/>
        <rFont val="Arial"/>
        <family val="2"/>
      </rPr>
      <t xml:space="preserve"> NRS</t>
    </r>
    <r>
      <rPr>
        <sz val="9"/>
        <rFont val="Arial"/>
        <family val="2"/>
      </rPr>
      <t xml:space="preserve"> limits incoming noise levels to the ear to an OSHA suggested 85 dB maximum, for comfortable and safe listening throughout the work day without danger of hearing loss.  Made in the USA.  </t>
    </r>
    <r>
      <rPr>
        <b/>
        <sz val="9"/>
        <rFont val="Arial"/>
        <family val="2"/>
      </rPr>
      <t>See optional earpieces SMA19 series below.</t>
    </r>
  </si>
  <si>
    <r>
      <t>The same high quality Tactical Series Acoustic Tube Surveillance Earphone as above, with the</t>
    </r>
    <r>
      <rPr>
        <b/>
        <sz val="9"/>
        <rFont val="Arial"/>
        <family val="2"/>
      </rPr>
      <t xml:space="preserve"> ProTect</t>
    </r>
    <r>
      <rPr>
        <b/>
        <vertAlign val="superscript"/>
        <sz val="9"/>
        <rFont val="Arial"/>
        <family val="2"/>
      </rPr>
      <t>TM</t>
    </r>
    <r>
      <rPr>
        <b/>
        <sz val="9"/>
        <rFont val="Arial"/>
        <family val="2"/>
      </rPr>
      <t xml:space="preserve">  Noise Reduction System (NRS)</t>
    </r>
    <r>
      <rPr>
        <sz val="9"/>
        <rFont val="Arial"/>
        <family val="2"/>
      </rPr>
      <t xml:space="preserve">.  The </t>
    </r>
    <r>
      <rPr>
        <b/>
        <sz val="9"/>
        <rFont val="Arial"/>
        <family val="2"/>
      </rPr>
      <t>ProTect</t>
    </r>
    <r>
      <rPr>
        <b/>
        <vertAlign val="superscript"/>
        <sz val="9"/>
        <rFont val="Arial"/>
        <family val="2"/>
      </rPr>
      <t>TM</t>
    </r>
    <r>
      <rPr>
        <b/>
        <sz val="9"/>
        <rFont val="Arial"/>
        <family val="2"/>
      </rPr>
      <t xml:space="preserve"> NRS</t>
    </r>
    <r>
      <rPr>
        <sz val="9"/>
        <rFont val="Arial"/>
        <family val="2"/>
      </rPr>
      <t xml:space="preserve"> limits incoming noise levels to the ear to an OSHA suggested 85 dB maximum, for comfortable and safe listening throughout the work day without danger of hearing loss.  Built in the USA.  </t>
    </r>
    <r>
      <rPr>
        <b/>
        <sz val="9"/>
        <rFont val="Arial"/>
        <family val="2"/>
      </rPr>
      <t>See optional earpieces SMA19 series below.</t>
    </r>
  </si>
  <si>
    <r>
      <t>High tactile response ring PTT.  Typically worn on the finger and actuated by the thumb - Includes rugged 3.5mm right angle plug and four foot cable.  Comfortable neoprene finger interface and adjustable velcro strap for secure fit</t>
    </r>
    <r>
      <rPr>
        <b/>
        <sz val="9"/>
        <rFont val="Arial"/>
        <family val="2"/>
      </rPr>
      <t>.</t>
    </r>
  </si>
  <si>
    <r>
      <t xml:space="preserve">High quality non-occluding flexible open ear inserts. Made from soft, yet durable hypo allergenic pure silicon rubber for comfortable all day use. For use with all </t>
    </r>
    <r>
      <rPr>
        <b/>
        <sz val="9"/>
        <rFont val="Arial"/>
        <family val="2"/>
      </rPr>
      <t>SMAT3</t>
    </r>
    <r>
      <rPr>
        <sz val="9"/>
        <rFont val="Arial"/>
        <family val="2"/>
      </rPr>
      <t xml:space="preserve"> </t>
    </r>
    <r>
      <rPr>
        <b/>
        <sz val="9"/>
        <rFont val="Arial"/>
        <family val="2"/>
      </rPr>
      <t>series</t>
    </r>
    <r>
      <rPr>
        <sz val="9"/>
        <rFont val="Arial"/>
        <family val="2"/>
      </rPr>
      <t xml:space="preserve"> audio accessories. Set includes one each Small, Medium and Large.</t>
    </r>
  </si>
  <si>
    <r>
      <t xml:space="preserve">The button post is used with Stone Mountain CB Style Round Speaker Mic Hanger Holder, </t>
    </r>
    <r>
      <rPr>
        <b/>
        <sz val="14"/>
        <color theme="1"/>
        <rFont val="Calibri"/>
        <family val="2"/>
        <scheme val="minor"/>
      </rPr>
      <t>p/n SHABFXX1</t>
    </r>
    <r>
      <rPr>
        <sz val="14"/>
        <color theme="1"/>
        <rFont val="Calibri"/>
        <family val="2"/>
        <scheme val="minor"/>
      </rPr>
      <t>.</t>
    </r>
    <r>
      <rPr>
        <b/>
        <sz val="14"/>
        <color theme="1"/>
        <rFont val="Calibri"/>
        <family val="2"/>
        <scheme val="minor"/>
      </rPr>
      <t xml:space="preserve">  
Note: The button post will </t>
    </r>
    <r>
      <rPr>
        <b/>
        <i/>
        <sz val="14"/>
        <color theme="1"/>
        <rFont val="Calibri"/>
        <family val="2"/>
        <scheme val="minor"/>
      </rPr>
      <t xml:space="preserve">not </t>
    </r>
    <r>
      <rPr>
        <b/>
        <sz val="14"/>
        <color theme="1"/>
        <rFont val="Calibri"/>
        <family val="2"/>
        <scheme val="minor"/>
      </rPr>
      <t>work in the Tru</t>
    </r>
    <r>
      <rPr>
        <i/>
        <sz val="14"/>
        <color theme="1"/>
        <rFont val="Calibri"/>
        <family val="2"/>
        <scheme val="minor"/>
      </rPr>
      <t>Dock</t>
    </r>
    <r>
      <rPr>
        <vertAlign val="superscript"/>
        <sz val="14"/>
        <color theme="1"/>
        <rFont val="Calibri"/>
        <family val="2"/>
        <scheme val="minor"/>
      </rPr>
      <t>TM</t>
    </r>
    <r>
      <rPr>
        <b/>
        <sz val="14"/>
        <color theme="1"/>
        <rFont val="Calibri"/>
        <family val="2"/>
        <scheme val="minor"/>
      </rPr>
      <t xml:space="preserve"> cradle.</t>
    </r>
  </si>
  <si>
    <t>F9011/F9021, F3260/F4260, F3261/F4261, F3262/F4262, F11, F11S, F14, F14S, F21, F21S, F24, F24S, F33GS, F33GT, F43GS, F43GT, F43TR, F3021, F4021, F4029SDR, Etc.</t>
  </si>
  <si>
    <t>BC1000, F1000/2000 Series, F1100D, F2100D, F3031/4031, F3032S/4032S, F3033/4033, F31W/41W, F3230D/4230D, F4210D, V10MR, V88, F1100D Series, F3031S, F3230DT/DS, F4031S, F4230DT/DS</t>
  </si>
  <si>
    <t>BI7ZPLXX</t>
  </si>
  <si>
    <t>Highest quality, ultra reliable Rx and Tx accessories.</t>
  </si>
  <si>
    <t>PANU3LZZ-H</t>
  </si>
  <si>
    <r>
      <t xml:space="preserve">Supports remote charging.  Optional remote Rx, Tx &amp; PTT - See </t>
    </r>
    <r>
      <rPr>
        <b/>
        <sz val="11"/>
        <color theme="1"/>
        <rFont val="Calibri"/>
        <family val="2"/>
        <scheme val="minor"/>
      </rPr>
      <t>Tru</t>
    </r>
    <r>
      <rPr>
        <i/>
        <sz val="11"/>
        <color theme="1"/>
        <rFont val="Calibri"/>
        <family val="2"/>
        <scheme val="minor"/>
      </rPr>
      <t>Dock</t>
    </r>
    <r>
      <rPr>
        <vertAlign val="superscript"/>
        <sz val="9"/>
        <color theme="1"/>
        <rFont val="Calibri"/>
        <family val="2"/>
        <scheme val="minor"/>
      </rPr>
      <t>TM</t>
    </r>
    <r>
      <rPr>
        <sz val="11"/>
        <color theme="1"/>
        <rFont val="Calibri"/>
        <family val="2"/>
        <scheme val="minor"/>
      </rPr>
      <t xml:space="preserve"> and </t>
    </r>
    <r>
      <rPr>
        <b/>
        <sz val="11"/>
        <color theme="1"/>
        <rFont val="Calibri"/>
        <family val="2"/>
        <scheme val="minor"/>
      </rPr>
      <t>Hanz</t>
    </r>
    <r>
      <rPr>
        <i/>
        <sz val="11"/>
        <color theme="1"/>
        <rFont val="Calibri"/>
        <family val="2"/>
        <scheme val="minor"/>
      </rPr>
      <t>Free</t>
    </r>
    <r>
      <rPr>
        <vertAlign val="superscript"/>
        <sz val="9"/>
        <color theme="1"/>
        <rFont val="Calibri"/>
        <family val="2"/>
        <scheme val="minor"/>
      </rPr>
      <t>TM</t>
    </r>
    <r>
      <rPr>
        <sz val="11"/>
        <color theme="1"/>
        <rFont val="Calibri"/>
        <family val="2"/>
        <scheme val="minor"/>
      </rPr>
      <t xml:space="preserve"> accessories</t>
    </r>
  </si>
  <si>
    <r>
      <t xml:space="preserve">Optional remote Rx, Tx &amp; PTT - See </t>
    </r>
    <r>
      <rPr>
        <b/>
        <sz val="11"/>
        <color theme="1"/>
        <rFont val="Calibri"/>
        <family val="2"/>
        <scheme val="minor"/>
      </rPr>
      <t>Tru</t>
    </r>
    <r>
      <rPr>
        <i/>
        <sz val="11"/>
        <color theme="1"/>
        <rFont val="Calibri"/>
        <family val="2"/>
        <scheme val="minor"/>
      </rPr>
      <t>Dock</t>
    </r>
    <r>
      <rPr>
        <b/>
        <vertAlign val="superscript"/>
        <sz val="9"/>
        <color theme="1"/>
        <rFont val="Calibri"/>
        <family val="2"/>
        <scheme val="minor"/>
      </rPr>
      <t>TM</t>
    </r>
    <r>
      <rPr>
        <sz val="11"/>
        <color theme="1"/>
        <rFont val="Calibri"/>
        <family val="2"/>
        <scheme val="minor"/>
      </rPr>
      <t xml:space="preserve"> and </t>
    </r>
    <r>
      <rPr>
        <b/>
        <sz val="11"/>
        <color theme="1"/>
        <rFont val="Calibri"/>
        <family val="2"/>
        <scheme val="minor"/>
      </rPr>
      <t>Hanz</t>
    </r>
    <r>
      <rPr>
        <i/>
        <sz val="11"/>
        <color theme="1"/>
        <rFont val="Calibri"/>
        <family val="2"/>
        <scheme val="minor"/>
      </rPr>
      <t>Free</t>
    </r>
    <r>
      <rPr>
        <b/>
        <vertAlign val="superscript"/>
        <sz val="9"/>
        <color theme="1"/>
        <rFont val="Calibri"/>
        <family val="2"/>
        <scheme val="minor"/>
      </rPr>
      <t>TM</t>
    </r>
    <r>
      <rPr>
        <sz val="11"/>
        <color theme="1"/>
        <rFont val="Calibri"/>
        <family val="2"/>
        <scheme val="minor"/>
      </rPr>
      <t xml:space="preserve"> accessories</t>
    </r>
  </si>
  <si>
    <r>
      <t xml:space="preserve">Supports remote charging. Optional remote Tx &amp; PTT - See </t>
    </r>
    <r>
      <rPr>
        <b/>
        <sz val="11"/>
        <color theme="1"/>
        <rFont val="Calibri"/>
        <family val="2"/>
        <scheme val="minor"/>
      </rPr>
      <t>Tru</t>
    </r>
    <r>
      <rPr>
        <i/>
        <sz val="11"/>
        <color theme="1"/>
        <rFont val="Calibri"/>
        <family val="2"/>
        <scheme val="minor"/>
      </rPr>
      <t>Dock</t>
    </r>
    <r>
      <rPr>
        <vertAlign val="superscript"/>
        <sz val="11"/>
        <color theme="1"/>
        <rFont val="Calibri"/>
        <family val="2"/>
        <scheme val="minor"/>
      </rPr>
      <t>TM</t>
    </r>
    <r>
      <rPr>
        <sz val="11"/>
        <color theme="1"/>
        <rFont val="Calibri"/>
        <family val="2"/>
        <scheme val="minor"/>
      </rPr>
      <t xml:space="preserve"> and </t>
    </r>
    <r>
      <rPr>
        <b/>
        <sz val="11"/>
        <color theme="1"/>
        <rFont val="Calibri"/>
        <family val="2"/>
        <scheme val="minor"/>
      </rPr>
      <t>Hanz</t>
    </r>
    <r>
      <rPr>
        <i/>
        <sz val="11"/>
        <color theme="1"/>
        <rFont val="Calibri"/>
        <family val="2"/>
        <scheme val="minor"/>
      </rPr>
      <t>Free</t>
    </r>
    <r>
      <rPr>
        <vertAlign val="superscript"/>
        <sz val="11"/>
        <color theme="1"/>
        <rFont val="Calibri"/>
        <family val="2"/>
        <scheme val="minor"/>
      </rPr>
      <t>TM</t>
    </r>
    <r>
      <rPr>
        <sz val="11"/>
        <color theme="1"/>
        <rFont val="Calibri"/>
        <family val="2"/>
        <scheme val="minor"/>
      </rPr>
      <t xml:space="preserve"> accessories</t>
    </r>
  </si>
  <si>
    <t>Printed Circuit Board (PCB)</t>
  </si>
  <si>
    <t>Surface mount technology (SMT). 100% gold plated contacts.</t>
  </si>
  <si>
    <t>Stone Mountain Conditions of Sale &amp; Warranty Statement.</t>
  </si>
  <si>
    <t>User configurable, supports all major PTT apps, Android, iOS, LMR &amp; Windows</t>
  </si>
  <si>
    <t>Effective 13Sep24</t>
  </si>
  <si>
    <t>~30 feet, subject to environment, Device, etc.</t>
  </si>
  <si>
    <t>E</t>
  </si>
  <si>
    <r>
      <rPr>
        <b/>
        <sz val="14"/>
        <color theme="1"/>
        <rFont val="Calibri"/>
        <family val="2"/>
        <scheme val="minor"/>
      </rPr>
      <t>Mag</t>
    </r>
    <r>
      <rPr>
        <i/>
        <sz val="14"/>
        <color theme="1"/>
        <rFont val="Calibri"/>
        <family val="2"/>
        <scheme val="minor"/>
      </rPr>
      <t>Shield</t>
    </r>
    <r>
      <rPr>
        <b/>
        <vertAlign val="superscript"/>
        <sz val="14"/>
        <color theme="1"/>
        <rFont val="Calibri"/>
        <family val="2"/>
        <scheme val="minor"/>
      </rPr>
      <t>TM</t>
    </r>
    <r>
      <rPr>
        <sz val="14"/>
        <color theme="1"/>
        <rFont val="Calibri"/>
        <family val="2"/>
        <scheme val="minor"/>
      </rPr>
      <t xml:space="preserve"> speaker protection</t>
    </r>
    <r>
      <rPr>
        <b/>
        <sz val="14"/>
        <color theme="1"/>
        <rFont val="Calibri"/>
        <family val="2"/>
        <scheme val="minor"/>
      </rPr>
      <t xml:space="preserve"> </t>
    </r>
    <r>
      <rPr>
        <b/>
        <vertAlign val="superscript"/>
        <sz val="16"/>
        <color theme="1"/>
        <rFont val="Calibri"/>
        <family val="2"/>
        <scheme val="minor"/>
      </rPr>
      <t>7</t>
    </r>
    <r>
      <rPr>
        <sz val="14"/>
        <color theme="1"/>
        <rFont val="Calibri"/>
        <family val="2"/>
        <scheme val="minor"/>
      </rPr>
      <t xml:space="preserve"> - </t>
    </r>
    <r>
      <rPr>
        <b/>
        <i/>
        <sz val="14"/>
        <color theme="1"/>
        <rFont val="Calibri"/>
        <family val="2"/>
        <scheme val="minor"/>
      </rPr>
      <t>Optional</t>
    </r>
  </si>
  <si>
    <r>
      <rPr>
        <b/>
        <sz val="14"/>
        <color theme="1"/>
        <rFont val="Calibri"/>
        <family val="2"/>
        <scheme val="minor"/>
      </rPr>
      <t>Pro</t>
    </r>
    <r>
      <rPr>
        <i/>
        <sz val="14"/>
        <color theme="1"/>
        <rFont val="Calibri"/>
        <family val="2"/>
        <scheme val="minor"/>
      </rPr>
      <t>Clear</t>
    </r>
    <r>
      <rPr>
        <vertAlign val="superscript"/>
        <sz val="14"/>
        <color theme="1"/>
        <rFont val="Calibri"/>
        <family val="2"/>
        <scheme val="minor"/>
      </rPr>
      <t>TM</t>
    </r>
    <r>
      <rPr>
        <sz val="14"/>
        <color theme="1"/>
        <rFont val="Calibri"/>
        <family val="2"/>
        <scheme val="minor"/>
      </rPr>
      <t xml:space="preserve"> DSP Noise Reduction Tx System </t>
    </r>
    <r>
      <rPr>
        <b/>
        <vertAlign val="superscript"/>
        <sz val="16"/>
        <color theme="1"/>
        <rFont val="Calibri"/>
        <family val="2"/>
        <scheme val="minor"/>
      </rPr>
      <t>8</t>
    </r>
    <r>
      <rPr>
        <sz val="14"/>
        <color theme="1"/>
        <rFont val="Calibri"/>
        <family val="2"/>
        <scheme val="minor"/>
      </rPr>
      <t xml:space="preserve"> - </t>
    </r>
    <r>
      <rPr>
        <b/>
        <i/>
        <sz val="14"/>
        <color theme="1"/>
        <rFont val="Calibri"/>
        <family val="2"/>
        <scheme val="minor"/>
      </rPr>
      <t>Optional</t>
    </r>
  </si>
  <si>
    <r>
      <rPr>
        <b/>
        <sz val="14"/>
        <color theme="1"/>
        <rFont val="Calibri"/>
        <family val="2"/>
        <scheme val="minor"/>
      </rPr>
      <t>Call</t>
    </r>
    <r>
      <rPr>
        <i/>
        <sz val="14"/>
        <color theme="1"/>
        <rFont val="Calibri"/>
        <family val="2"/>
        <scheme val="minor"/>
      </rPr>
      <t>Check</t>
    </r>
    <r>
      <rPr>
        <b/>
        <vertAlign val="superscript"/>
        <sz val="14"/>
        <color theme="1"/>
        <rFont val="Calibri"/>
        <family val="2"/>
        <scheme val="minor"/>
      </rPr>
      <t xml:space="preserve">TM </t>
    </r>
    <r>
      <rPr>
        <sz val="14"/>
        <color theme="1"/>
        <rFont val="Calibri"/>
        <family val="2"/>
        <scheme val="minor"/>
      </rPr>
      <t xml:space="preserve">message record, store &amp; playback </t>
    </r>
    <r>
      <rPr>
        <b/>
        <vertAlign val="superscript"/>
        <sz val="16"/>
        <color theme="1"/>
        <rFont val="Calibri"/>
        <family val="2"/>
        <scheme val="minor"/>
      </rPr>
      <t>9</t>
    </r>
    <r>
      <rPr>
        <sz val="14"/>
        <color theme="1"/>
        <rFont val="Calibri"/>
        <family val="2"/>
        <scheme val="minor"/>
      </rPr>
      <t xml:space="preserve"> - </t>
    </r>
    <r>
      <rPr>
        <b/>
        <i/>
        <sz val="14"/>
        <color theme="1"/>
        <rFont val="Calibri"/>
        <family val="2"/>
        <scheme val="minor"/>
      </rPr>
      <t>Optional</t>
    </r>
  </si>
  <si>
    <t>Remote Emergency</t>
  </si>
  <si>
    <r>
      <t xml:space="preserve">Optional </t>
    </r>
    <r>
      <rPr>
        <b/>
        <sz val="11"/>
        <color theme="1"/>
        <rFont val="Calibri"/>
        <family val="2"/>
        <scheme val="minor"/>
      </rPr>
      <t>E</t>
    </r>
    <r>
      <rPr>
        <i/>
        <sz val="11"/>
        <color theme="1"/>
        <rFont val="Calibri"/>
        <family val="2"/>
        <scheme val="minor"/>
      </rPr>
      <t>Lert</t>
    </r>
    <r>
      <rPr>
        <b/>
        <vertAlign val="superscript"/>
        <sz val="9"/>
        <color theme="1"/>
        <rFont val="Calibri"/>
        <family val="2"/>
        <scheme val="minor"/>
      </rPr>
      <t>TM</t>
    </r>
    <r>
      <rPr>
        <sz val="11"/>
        <color theme="1"/>
        <rFont val="Calibri"/>
        <family val="2"/>
        <scheme val="minor"/>
      </rPr>
      <t xml:space="preserve"> remote emergency activation.  See </t>
    </r>
    <r>
      <rPr>
        <b/>
        <sz val="11"/>
        <color theme="1"/>
        <rFont val="Calibri"/>
        <family val="2"/>
        <scheme val="minor"/>
      </rPr>
      <t>Tru</t>
    </r>
    <r>
      <rPr>
        <i/>
        <sz val="11"/>
        <color theme="1"/>
        <rFont val="Calibri"/>
        <family val="2"/>
        <scheme val="minor"/>
      </rPr>
      <t>Dock</t>
    </r>
    <r>
      <rPr>
        <b/>
        <vertAlign val="superscript"/>
        <sz val="9"/>
        <color theme="1"/>
        <rFont val="Calibri"/>
        <family val="2"/>
        <scheme val="minor"/>
      </rPr>
      <t>TM</t>
    </r>
    <r>
      <rPr>
        <sz val="11"/>
        <color theme="1"/>
        <rFont val="Calibri"/>
        <family val="2"/>
        <scheme val="minor"/>
      </rPr>
      <t xml:space="preserve"> and </t>
    </r>
    <r>
      <rPr>
        <b/>
        <sz val="11"/>
        <color theme="1"/>
        <rFont val="Calibri"/>
        <family val="2"/>
        <scheme val="minor"/>
      </rPr>
      <t>Hanz</t>
    </r>
    <r>
      <rPr>
        <i/>
        <sz val="11"/>
        <color theme="1"/>
        <rFont val="Calibri"/>
        <family val="2"/>
        <scheme val="minor"/>
      </rPr>
      <t>Free</t>
    </r>
    <r>
      <rPr>
        <b/>
        <vertAlign val="superscript"/>
        <sz val="9"/>
        <color theme="1"/>
        <rFont val="Calibri"/>
        <family val="2"/>
        <scheme val="minor"/>
      </rPr>
      <t>TM</t>
    </r>
    <r>
      <rPr>
        <sz val="11"/>
        <color theme="1"/>
        <rFont val="Calibri"/>
        <family val="2"/>
        <scheme val="minor"/>
      </rPr>
      <t xml:space="preserve"> accessories</t>
    </r>
  </si>
  <si>
    <r>
      <rPr>
        <b/>
        <sz val="14"/>
        <color theme="1"/>
        <rFont val="Calibri"/>
        <family val="2"/>
        <scheme val="minor"/>
      </rPr>
      <t>Mag</t>
    </r>
    <r>
      <rPr>
        <i/>
        <sz val="14"/>
        <color theme="1"/>
        <rFont val="Calibri"/>
        <family val="2"/>
        <scheme val="minor"/>
      </rPr>
      <t>Shield</t>
    </r>
    <r>
      <rPr>
        <b/>
        <vertAlign val="superscript"/>
        <sz val="14"/>
        <color theme="1"/>
        <rFont val="Calibri"/>
        <family val="2"/>
        <scheme val="minor"/>
      </rPr>
      <t>TM</t>
    </r>
    <r>
      <rPr>
        <sz val="14"/>
        <color theme="1"/>
        <rFont val="Calibri"/>
        <family val="2"/>
        <scheme val="minor"/>
      </rPr>
      <t xml:space="preserve"> speaker protection </t>
    </r>
    <r>
      <rPr>
        <b/>
        <vertAlign val="superscript"/>
        <sz val="16"/>
        <color theme="1"/>
        <rFont val="Calibri"/>
        <family val="2"/>
        <scheme val="minor"/>
      </rPr>
      <t>9</t>
    </r>
    <r>
      <rPr>
        <sz val="14"/>
        <color theme="1"/>
        <rFont val="Calibri"/>
        <family val="2"/>
        <scheme val="minor"/>
      </rPr>
      <t xml:space="preserve"> - </t>
    </r>
    <r>
      <rPr>
        <b/>
        <i/>
        <sz val="14"/>
        <color theme="1"/>
        <rFont val="Calibri"/>
        <family val="2"/>
        <scheme val="minor"/>
      </rPr>
      <t>Optional</t>
    </r>
  </si>
  <si>
    <r>
      <t xml:space="preserve">Button post (CB style) </t>
    </r>
    <r>
      <rPr>
        <b/>
        <vertAlign val="superscript"/>
        <sz val="16"/>
        <color theme="1"/>
        <rFont val="Calibri"/>
        <family val="2"/>
        <scheme val="minor"/>
      </rPr>
      <t>7</t>
    </r>
    <r>
      <rPr>
        <sz val="14"/>
        <color theme="1"/>
        <rFont val="Calibri"/>
        <family val="2"/>
        <scheme val="minor"/>
      </rPr>
      <t xml:space="preserve"> - </t>
    </r>
    <r>
      <rPr>
        <b/>
        <i/>
        <sz val="14"/>
        <color theme="1"/>
        <rFont val="Calibri"/>
        <family val="2"/>
        <scheme val="minor"/>
      </rPr>
      <t>Optional</t>
    </r>
  </si>
  <si>
    <r>
      <rPr>
        <b/>
        <sz val="14"/>
        <color theme="1"/>
        <rFont val="Calibri"/>
        <family val="2"/>
        <scheme val="minor"/>
      </rPr>
      <t>Mag</t>
    </r>
    <r>
      <rPr>
        <i/>
        <sz val="14"/>
        <color theme="1"/>
        <rFont val="Calibri"/>
        <family val="2"/>
        <scheme val="minor"/>
      </rPr>
      <t>Shield</t>
    </r>
    <r>
      <rPr>
        <b/>
        <vertAlign val="superscript"/>
        <sz val="14"/>
        <color theme="1"/>
        <rFont val="Calibri"/>
        <family val="2"/>
        <scheme val="minor"/>
      </rPr>
      <t>TM</t>
    </r>
    <r>
      <rPr>
        <sz val="14"/>
        <color theme="1"/>
        <rFont val="Calibri"/>
        <family val="2"/>
        <scheme val="minor"/>
      </rPr>
      <t xml:space="preserve"> speaker protection</t>
    </r>
    <r>
      <rPr>
        <vertAlign val="superscript"/>
        <sz val="14"/>
        <color theme="1"/>
        <rFont val="Calibri"/>
        <family val="2"/>
        <scheme val="minor"/>
      </rPr>
      <t xml:space="preserve"> </t>
    </r>
    <r>
      <rPr>
        <b/>
        <vertAlign val="superscript"/>
        <sz val="16"/>
        <color theme="1"/>
        <rFont val="Calibri"/>
        <family val="2"/>
        <scheme val="minor"/>
      </rPr>
      <t>8</t>
    </r>
    <r>
      <rPr>
        <sz val="14"/>
        <color theme="1"/>
        <rFont val="Calibri"/>
        <family val="2"/>
        <scheme val="minor"/>
      </rPr>
      <t xml:space="preserve"> - </t>
    </r>
    <r>
      <rPr>
        <b/>
        <i/>
        <sz val="14"/>
        <color theme="1"/>
        <rFont val="Calibri"/>
        <family val="2"/>
        <scheme val="minor"/>
      </rPr>
      <t>Optional</t>
    </r>
  </si>
  <si>
    <r>
      <rPr>
        <b/>
        <sz val="14"/>
        <color theme="1"/>
        <rFont val="Calibri"/>
        <family val="2"/>
        <scheme val="minor"/>
      </rPr>
      <t>Hanz</t>
    </r>
    <r>
      <rPr>
        <i/>
        <sz val="14"/>
        <color theme="1"/>
        <rFont val="Calibri"/>
        <family val="2"/>
        <scheme val="minor"/>
      </rPr>
      <t>Free</t>
    </r>
    <r>
      <rPr>
        <b/>
        <vertAlign val="superscript"/>
        <sz val="14"/>
        <color theme="1"/>
        <rFont val="Calibri"/>
        <family val="2"/>
        <scheme val="minor"/>
      </rPr>
      <t>TM</t>
    </r>
    <r>
      <rPr>
        <sz val="14"/>
        <color theme="1"/>
        <rFont val="Calibri"/>
        <family val="2"/>
        <scheme val="minor"/>
      </rPr>
      <t xml:space="preserve"> supports remote charging </t>
    </r>
    <r>
      <rPr>
        <b/>
        <i/>
        <sz val="14"/>
        <color theme="1"/>
        <rFont val="Calibri"/>
        <family val="2"/>
        <scheme val="minor"/>
      </rPr>
      <t>plus</t>
    </r>
    <r>
      <rPr>
        <sz val="14"/>
        <color theme="1"/>
        <rFont val="Calibri"/>
        <family val="2"/>
        <scheme val="minor"/>
      </rPr>
      <t xml:space="preserve"> </t>
    </r>
    <r>
      <rPr>
        <b/>
        <sz val="14"/>
        <color theme="1"/>
        <rFont val="Calibri"/>
        <family val="2"/>
        <scheme val="minor"/>
      </rPr>
      <t>remote Rx audio, Tx audio &amp; PTT</t>
    </r>
    <r>
      <rPr>
        <sz val="14"/>
        <color theme="1"/>
        <rFont val="Calibri"/>
        <family val="2"/>
        <scheme val="minor"/>
      </rPr>
      <t xml:space="preserve">.   Provides distraction-free, hands-free communication when used with the </t>
    </r>
    <r>
      <rPr>
        <b/>
        <sz val="14"/>
        <color theme="1"/>
        <rFont val="Calibri"/>
        <family val="2"/>
        <scheme val="minor"/>
      </rPr>
      <t>Tru</t>
    </r>
    <r>
      <rPr>
        <i/>
        <sz val="14"/>
        <color theme="1"/>
        <rFont val="Calibri"/>
        <family val="2"/>
        <scheme val="minor"/>
      </rPr>
      <t>Dock</t>
    </r>
    <r>
      <rPr>
        <vertAlign val="superscript"/>
        <sz val="14"/>
        <color theme="1"/>
        <rFont val="Calibri"/>
        <family val="2"/>
        <scheme val="minor"/>
      </rPr>
      <t>TM</t>
    </r>
    <r>
      <rPr>
        <sz val="14"/>
        <color theme="1"/>
        <rFont val="Calibri"/>
        <family val="2"/>
        <scheme val="minor"/>
      </rPr>
      <t xml:space="preserve"> Smart Cradle &amp; assorted remote amplified speakers, microphones and foot/finger ptt's.  </t>
    </r>
    <r>
      <rPr>
        <sz val="14"/>
        <rFont val="Calibri"/>
        <family val="2"/>
        <scheme val="minor"/>
      </rPr>
      <t>See</t>
    </r>
    <r>
      <rPr>
        <b/>
        <sz val="14"/>
        <rFont val="Calibri"/>
        <family val="2"/>
        <scheme val="minor"/>
      </rPr>
      <t xml:space="preserve"> "TruDock</t>
    </r>
    <r>
      <rPr>
        <b/>
        <i/>
        <sz val="14"/>
        <rFont val="Calibri"/>
        <family val="2"/>
        <scheme val="minor"/>
      </rPr>
      <t xml:space="preserve"> </t>
    </r>
    <r>
      <rPr>
        <b/>
        <sz val="14"/>
        <rFont val="Calibri"/>
        <family val="2"/>
        <scheme val="minor"/>
      </rPr>
      <t xml:space="preserve">&amp; HanzFree" </t>
    </r>
    <r>
      <rPr>
        <sz val="14"/>
        <rFont val="Calibri"/>
        <family val="2"/>
        <scheme val="minor"/>
      </rPr>
      <t>sheet for product details.</t>
    </r>
  </si>
  <si>
    <r>
      <rPr>
        <b/>
        <sz val="14"/>
        <color theme="1"/>
        <rFont val="Calibri"/>
        <family val="2"/>
        <scheme val="minor"/>
      </rPr>
      <t>Hanz</t>
    </r>
    <r>
      <rPr>
        <i/>
        <sz val="14"/>
        <color theme="1"/>
        <rFont val="Calibri"/>
        <family val="2"/>
        <scheme val="minor"/>
      </rPr>
      <t>Free</t>
    </r>
    <r>
      <rPr>
        <b/>
        <vertAlign val="superscript"/>
        <sz val="14"/>
        <color theme="1"/>
        <rFont val="Calibri"/>
        <family val="2"/>
        <scheme val="minor"/>
      </rPr>
      <t>TM</t>
    </r>
    <r>
      <rPr>
        <sz val="14"/>
        <color theme="1"/>
        <rFont val="Calibri"/>
        <family val="2"/>
        <scheme val="minor"/>
      </rPr>
      <t xml:space="preserve"> supports </t>
    </r>
    <r>
      <rPr>
        <b/>
        <sz val="14"/>
        <color theme="1"/>
        <rFont val="Calibri"/>
        <family val="2"/>
        <scheme val="minor"/>
      </rPr>
      <t>remote Rx audio, Tx audio &amp; PTT</t>
    </r>
    <r>
      <rPr>
        <sz val="14"/>
        <color theme="1"/>
        <rFont val="Calibri"/>
        <family val="2"/>
        <scheme val="minor"/>
      </rPr>
      <t xml:space="preserve">.   Provides distraction-free, hands-free communication when used with the </t>
    </r>
    <r>
      <rPr>
        <b/>
        <sz val="14"/>
        <color theme="1"/>
        <rFont val="Calibri"/>
        <family val="2"/>
        <scheme val="minor"/>
      </rPr>
      <t>Tru</t>
    </r>
    <r>
      <rPr>
        <i/>
        <sz val="14"/>
        <color theme="1"/>
        <rFont val="Calibri"/>
        <family val="2"/>
        <scheme val="minor"/>
      </rPr>
      <t>Dock</t>
    </r>
    <r>
      <rPr>
        <vertAlign val="superscript"/>
        <sz val="14"/>
        <color theme="1"/>
        <rFont val="Calibri"/>
        <family val="2"/>
        <scheme val="minor"/>
      </rPr>
      <t>TM</t>
    </r>
    <r>
      <rPr>
        <sz val="14"/>
        <color theme="1"/>
        <rFont val="Calibri"/>
        <family val="2"/>
        <scheme val="minor"/>
      </rPr>
      <t xml:space="preserve"> Smart Cradle &amp; assorted remote amplified speakers, microphones and foot/finger ptt's.  </t>
    </r>
    <r>
      <rPr>
        <sz val="14"/>
        <rFont val="Calibri"/>
        <family val="2"/>
        <scheme val="minor"/>
      </rPr>
      <t>See</t>
    </r>
    <r>
      <rPr>
        <b/>
        <sz val="14"/>
        <rFont val="Calibri"/>
        <family val="2"/>
        <scheme val="minor"/>
      </rPr>
      <t xml:space="preserve"> "TruDock</t>
    </r>
    <r>
      <rPr>
        <b/>
        <i/>
        <sz val="14"/>
        <rFont val="Calibri"/>
        <family val="2"/>
        <scheme val="minor"/>
      </rPr>
      <t xml:space="preserve"> </t>
    </r>
    <r>
      <rPr>
        <b/>
        <sz val="14"/>
        <rFont val="Calibri"/>
        <family val="2"/>
        <scheme val="minor"/>
      </rPr>
      <t xml:space="preserve">&amp; HanzFree" </t>
    </r>
    <r>
      <rPr>
        <sz val="14"/>
        <rFont val="Calibri"/>
        <family val="2"/>
        <scheme val="minor"/>
      </rPr>
      <t>sheet for product details.</t>
    </r>
  </si>
  <si>
    <r>
      <rPr>
        <b/>
        <sz val="14"/>
        <color theme="1"/>
        <rFont val="Calibri"/>
        <family val="2"/>
        <scheme val="minor"/>
      </rPr>
      <t>Tru</t>
    </r>
    <r>
      <rPr>
        <i/>
        <sz val="14"/>
        <color theme="1"/>
        <rFont val="Calibri"/>
        <family val="2"/>
        <scheme val="minor"/>
      </rPr>
      <t>Dock</t>
    </r>
    <r>
      <rPr>
        <sz val="14"/>
        <color theme="1"/>
        <rFont val="Calibri"/>
        <family val="2"/>
        <scheme val="minor"/>
      </rPr>
      <t xml:space="preserve"> </t>
    </r>
    <r>
      <rPr>
        <b/>
        <vertAlign val="superscript"/>
        <sz val="14"/>
        <color theme="1"/>
        <rFont val="Calibri"/>
        <family val="2"/>
        <scheme val="minor"/>
      </rPr>
      <t>TM</t>
    </r>
    <r>
      <rPr>
        <sz val="14"/>
        <color theme="1"/>
        <rFont val="Calibri"/>
        <family val="2"/>
        <scheme val="minor"/>
      </rPr>
      <t xml:space="preserve"> remote charging - </t>
    </r>
    <r>
      <rPr>
        <b/>
        <i/>
        <sz val="14"/>
        <color theme="1"/>
        <rFont val="Calibri"/>
        <family val="2"/>
        <scheme val="minor"/>
      </rPr>
      <t>Standard</t>
    </r>
  </si>
  <si>
    <r>
      <rPr>
        <b/>
        <sz val="14"/>
        <color theme="1"/>
        <rFont val="Calibri"/>
        <family val="2"/>
        <scheme val="minor"/>
      </rPr>
      <t>Hanz</t>
    </r>
    <r>
      <rPr>
        <i/>
        <sz val="14"/>
        <color theme="1"/>
        <rFont val="Calibri"/>
        <family val="2"/>
        <scheme val="minor"/>
      </rPr>
      <t>Free</t>
    </r>
    <r>
      <rPr>
        <b/>
        <vertAlign val="superscript"/>
        <sz val="14"/>
        <color theme="1"/>
        <rFont val="Calibri"/>
        <family val="2"/>
        <scheme val="minor"/>
      </rPr>
      <t xml:space="preserve">TM </t>
    </r>
    <r>
      <rPr>
        <sz val="14"/>
        <color theme="1"/>
        <rFont val="Calibri"/>
        <family val="2"/>
        <scheme val="minor"/>
      </rPr>
      <t>remote Rx, Tx &amp; PTT</t>
    </r>
    <r>
      <rPr>
        <b/>
        <vertAlign val="superscript"/>
        <sz val="16"/>
        <color theme="1"/>
        <rFont val="Calibri"/>
        <family val="2"/>
        <scheme val="minor"/>
      </rPr>
      <t xml:space="preserve"> 5</t>
    </r>
    <r>
      <rPr>
        <sz val="14"/>
        <color theme="1"/>
        <rFont val="Calibri"/>
        <family val="2"/>
        <scheme val="minor"/>
      </rPr>
      <t xml:space="preserve"> - </t>
    </r>
    <r>
      <rPr>
        <b/>
        <i/>
        <sz val="14"/>
        <color theme="1"/>
        <rFont val="Calibri"/>
        <family val="2"/>
        <scheme val="minor"/>
      </rPr>
      <t>Optional</t>
    </r>
  </si>
  <si>
    <r>
      <rPr>
        <b/>
        <sz val="14"/>
        <color theme="1"/>
        <rFont val="Calibri"/>
        <family val="2"/>
        <scheme val="minor"/>
      </rPr>
      <t>E</t>
    </r>
    <r>
      <rPr>
        <i/>
        <sz val="14"/>
        <color theme="1"/>
        <rFont val="Calibri"/>
        <family val="2"/>
        <scheme val="minor"/>
      </rPr>
      <t>Lert</t>
    </r>
    <r>
      <rPr>
        <b/>
        <vertAlign val="superscript"/>
        <sz val="14"/>
        <color theme="1"/>
        <rFont val="Calibri"/>
        <family val="2"/>
        <scheme val="minor"/>
      </rPr>
      <t>TM</t>
    </r>
    <r>
      <rPr>
        <sz val="14"/>
        <color theme="1"/>
        <rFont val="Calibri"/>
        <family val="2"/>
        <scheme val="minor"/>
      </rPr>
      <t xml:space="preserve"> remote emergency actuation</t>
    </r>
    <r>
      <rPr>
        <b/>
        <vertAlign val="superscript"/>
        <sz val="16"/>
        <color theme="1"/>
        <rFont val="Calibri"/>
        <family val="2"/>
        <scheme val="minor"/>
      </rPr>
      <t>6</t>
    </r>
    <r>
      <rPr>
        <sz val="14"/>
        <color theme="1"/>
        <rFont val="Calibri"/>
        <family val="2"/>
        <scheme val="minor"/>
      </rPr>
      <t xml:space="preserve"> -</t>
    </r>
    <r>
      <rPr>
        <b/>
        <i/>
        <sz val="14"/>
        <color theme="1"/>
        <rFont val="Calibri"/>
        <family val="2"/>
        <scheme val="minor"/>
      </rPr>
      <t xml:space="preserve"> Optional</t>
    </r>
  </si>
  <si>
    <r>
      <rPr>
        <b/>
        <sz val="14"/>
        <color theme="1"/>
        <rFont val="Calibri"/>
        <family val="2"/>
        <scheme val="minor"/>
      </rPr>
      <t>E</t>
    </r>
    <r>
      <rPr>
        <i/>
        <sz val="14"/>
        <color theme="1"/>
        <rFont val="Calibri"/>
        <family val="2"/>
        <scheme val="minor"/>
      </rPr>
      <t>Lert</t>
    </r>
    <r>
      <rPr>
        <b/>
        <vertAlign val="superscript"/>
        <sz val="14"/>
        <color theme="1"/>
        <rFont val="Calibri"/>
        <family val="2"/>
        <scheme val="minor"/>
      </rPr>
      <t>TM</t>
    </r>
    <r>
      <rPr>
        <sz val="14"/>
        <color theme="1"/>
        <rFont val="Calibri"/>
        <family val="2"/>
        <scheme val="minor"/>
      </rPr>
      <t xml:space="preserve"> remote emergency actuation </t>
    </r>
    <r>
      <rPr>
        <b/>
        <vertAlign val="superscript"/>
        <sz val="16"/>
        <color theme="1"/>
        <rFont val="Calibri"/>
        <family val="2"/>
        <scheme val="minor"/>
      </rPr>
      <t>8</t>
    </r>
    <r>
      <rPr>
        <sz val="14"/>
        <color theme="1"/>
        <rFont val="Calibri"/>
        <family val="2"/>
        <scheme val="minor"/>
      </rPr>
      <t xml:space="preserve"> -</t>
    </r>
    <r>
      <rPr>
        <b/>
        <i/>
        <sz val="14"/>
        <color theme="1"/>
        <rFont val="Calibri"/>
        <family val="2"/>
        <scheme val="minor"/>
      </rPr>
      <t xml:space="preserve"> Optional</t>
    </r>
  </si>
  <si>
    <r>
      <rPr>
        <b/>
        <sz val="14"/>
        <color theme="1"/>
        <rFont val="Calibri"/>
        <family val="2"/>
        <scheme val="minor"/>
      </rPr>
      <t>Hanz</t>
    </r>
    <r>
      <rPr>
        <i/>
        <sz val="14"/>
        <color theme="1"/>
        <rFont val="Calibri"/>
        <family val="2"/>
        <scheme val="minor"/>
      </rPr>
      <t>Free</t>
    </r>
    <r>
      <rPr>
        <b/>
        <vertAlign val="superscript"/>
        <sz val="14"/>
        <color theme="1"/>
        <rFont val="Calibri"/>
        <family val="2"/>
        <scheme val="minor"/>
      </rPr>
      <t>TM</t>
    </r>
    <r>
      <rPr>
        <vertAlign val="superscript"/>
        <sz val="14"/>
        <color theme="1"/>
        <rFont val="Calibri"/>
        <family val="2"/>
        <scheme val="minor"/>
      </rPr>
      <t xml:space="preserve"> </t>
    </r>
    <r>
      <rPr>
        <sz val="14"/>
        <color theme="1"/>
        <rFont val="Calibri"/>
        <family val="2"/>
        <scheme val="minor"/>
      </rPr>
      <t>remote Tx &amp; PTT</t>
    </r>
    <r>
      <rPr>
        <b/>
        <vertAlign val="superscript"/>
        <sz val="16"/>
        <color theme="1"/>
        <rFont val="Calibri"/>
        <family val="2"/>
        <scheme val="minor"/>
      </rPr>
      <t xml:space="preserve"> 5</t>
    </r>
    <r>
      <rPr>
        <sz val="14"/>
        <color theme="1"/>
        <rFont val="Calibri"/>
        <family val="2"/>
        <scheme val="minor"/>
      </rPr>
      <t xml:space="preserve"> - </t>
    </r>
    <r>
      <rPr>
        <b/>
        <i/>
        <sz val="14"/>
        <color theme="1"/>
        <rFont val="Calibri"/>
        <family val="2"/>
        <scheme val="minor"/>
      </rPr>
      <t>Optional</t>
    </r>
  </si>
  <si>
    <r>
      <rPr>
        <b/>
        <sz val="14"/>
        <color theme="1"/>
        <rFont val="Calibri"/>
        <family val="2"/>
        <scheme val="minor"/>
      </rPr>
      <t>E</t>
    </r>
    <r>
      <rPr>
        <i/>
        <sz val="14"/>
        <color theme="1"/>
        <rFont val="Calibri"/>
        <family val="2"/>
        <scheme val="minor"/>
      </rPr>
      <t>Lert</t>
    </r>
    <r>
      <rPr>
        <b/>
        <vertAlign val="superscript"/>
        <sz val="14"/>
        <color theme="1"/>
        <rFont val="Calibri"/>
        <family val="2"/>
        <scheme val="minor"/>
      </rPr>
      <t>TM</t>
    </r>
    <r>
      <rPr>
        <sz val="14"/>
        <color theme="1"/>
        <rFont val="Calibri"/>
        <family val="2"/>
        <scheme val="minor"/>
      </rPr>
      <t xml:space="preserve"> remote emergency actuation </t>
    </r>
    <r>
      <rPr>
        <b/>
        <vertAlign val="superscript"/>
        <sz val="16"/>
        <color theme="1"/>
        <rFont val="Calibri"/>
        <family val="2"/>
        <scheme val="minor"/>
      </rPr>
      <t>6</t>
    </r>
    <r>
      <rPr>
        <sz val="14"/>
        <color theme="1"/>
        <rFont val="Calibri"/>
        <family val="2"/>
        <scheme val="minor"/>
      </rPr>
      <t xml:space="preserve"> -</t>
    </r>
    <r>
      <rPr>
        <b/>
        <i/>
        <sz val="14"/>
        <color theme="1"/>
        <rFont val="Calibri"/>
        <family val="2"/>
        <scheme val="minor"/>
      </rPr>
      <t xml:space="preserve"> Optional</t>
    </r>
  </si>
  <si>
    <r>
      <rPr>
        <b/>
        <sz val="14"/>
        <color theme="1"/>
        <rFont val="Calibri"/>
        <family val="2"/>
        <scheme val="minor"/>
      </rPr>
      <t>Hanz</t>
    </r>
    <r>
      <rPr>
        <i/>
        <sz val="14"/>
        <color theme="1"/>
        <rFont val="Calibri"/>
        <family val="2"/>
        <scheme val="minor"/>
      </rPr>
      <t>Free</t>
    </r>
    <r>
      <rPr>
        <vertAlign val="superscript"/>
        <sz val="14"/>
        <color theme="1"/>
        <rFont val="Calibri"/>
        <family val="2"/>
        <scheme val="minor"/>
      </rPr>
      <t>TM</t>
    </r>
    <r>
      <rPr>
        <sz val="14"/>
        <color theme="1"/>
        <rFont val="Calibri"/>
        <family val="2"/>
        <scheme val="minor"/>
      </rPr>
      <t xml:space="preserve"> supports remote charging </t>
    </r>
    <r>
      <rPr>
        <b/>
        <i/>
        <sz val="14"/>
        <color theme="1"/>
        <rFont val="Calibri"/>
        <family val="2"/>
        <scheme val="minor"/>
      </rPr>
      <t>plus</t>
    </r>
    <r>
      <rPr>
        <b/>
        <sz val="14"/>
        <color theme="1"/>
        <rFont val="Calibri"/>
        <family val="2"/>
        <scheme val="minor"/>
      </rPr>
      <t xml:space="preserve"> remote Tx audio &amp; PTT</t>
    </r>
    <r>
      <rPr>
        <sz val="14"/>
        <color theme="1"/>
        <rFont val="Calibri"/>
        <family val="2"/>
        <scheme val="minor"/>
      </rPr>
      <t xml:space="preserve">. Provides distraction-free, hands-free communication when used with the </t>
    </r>
    <r>
      <rPr>
        <b/>
        <sz val="14"/>
        <color theme="1"/>
        <rFont val="Calibri"/>
        <family val="2"/>
        <scheme val="minor"/>
      </rPr>
      <t>Tru</t>
    </r>
    <r>
      <rPr>
        <i/>
        <sz val="14"/>
        <color theme="1"/>
        <rFont val="Calibri"/>
        <family val="2"/>
        <scheme val="minor"/>
      </rPr>
      <t>Dock</t>
    </r>
    <r>
      <rPr>
        <vertAlign val="superscript"/>
        <sz val="14"/>
        <color theme="1"/>
        <rFont val="Calibri"/>
        <family val="2"/>
        <scheme val="minor"/>
      </rPr>
      <t xml:space="preserve">TM </t>
    </r>
    <r>
      <rPr>
        <sz val="14"/>
        <color theme="1"/>
        <rFont val="Calibri"/>
        <family val="2"/>
        <scheme val="minor"/>
      </rPr>
      <t xml:space="preserve">Smart Cradle &amp; assorted remote microphones and foot/finger ptt's. </t>
    </r>
    <r>
      <rPr>
        <b/>
        <sz val="14"/>
        <rFont val="Calibri"/>
        <family val="2"/>
        <scheme val="minor"/>
      </rPr>
      <t>See "TruDock</t>
    </r>
    <r>
      <rPr>
        <b/>
        <i/>
        <sz val="14"/>
        <rFont val="Calibri"/>
        <family val="2"/>
        <scheme val="minor"/>
      </rPr>
      <t xml:space="preserve"> </t>
    </r>
    <r>
      <rPr>
        <b/>
        <sz val="14"/>
        <rFont val="Calibri"/>
        <family val="2"/>
        <scheme val="minor"/>
      </rPr>
      <t>&amp; HanzFree" sheet for product details.</t>
    </r>
  </si>
  <si>
    <t>Date: 05Nov24</t>
  </si>
  <si>
    <r>
      <rPr>
        <b/>
        <sz val="14"/>
        <color theme="1"/>
        <rFont val="Calibri"/>
        <family val="2"/>
        <scheme val="minor"/>
      </rPr>
      <t>E</t>
    </r>
    <r>
      <rPr>
        <i/>
        <sz val="14"/>
        <color theme="1"/>
        <rFont val="Calibri"/>
        <family val="2"/>
        <scheme val="minor"/>
      </rPr>
      <t>lert</t>
    </r>
    <r>
      <rPr>
        <b/>
        <vertAlign val="superscript"/>
        <sz val="14"/>
        <color theme="1"/>
        <rFont val="Calibri"/>
        <family val="2"/>
        <scheme val="minor"/>
      </rPr>
      <t>TM</t>
    </r>
    <r>
      <rPr>
        <sz val="14"/>
        <color theme="1"/>
        <rFont val="Calibri"/>
        <family val="2"/>
        <scheme val="minor"/>
      </rPr>
      <t xml:space="preserve"> supports remote charging </t>
    </r>
    <r>
      <rPr>
        <b/>
        <i/>
        <sz val="14"/>
        <color theme="1"/>
        <rFont val="Calibri"/>
        <family val="2"/>
        <scheme val="minor"/>
      </rPr>
      <t xml:space="preserve">plus </t>
    </r>
    <r>
      <rPr>
        <b/>
        <sz val="14"/>
        <color theme="1"/>
        <rFont val="Calibri"/>
        <family val="2"/>
        <scheme val="minor"/>
      </rPr>
      <t>remote emergency activation</t>
    </r>
    <r>
      <rPr>
        <sz val="14"/>
        <color theme="1"/>
        <rFont val="Calibri"/>
        <family val="2"/>
        <scheme val="minor"/>
      </rPr>
      <t xml:space="preserve">.  Allows discrete emergency transmission during high stress, dangerous incidents via remote foot or finger ptt accessory and </t>
    </r>
    <r>
      <rPr>
        <b/>
        <sz val="14"/>
        <color theme="1"/>
        <rFont val="Calibri"/>
        <family val="2"/>
        <scheme val="minor"/>
      </rPr>
      <t>Tru</t>
    </r>
    <r>
      <rPr>
        <i/>
        <sz val="14"/>
        <color theme="1"/>
        <rFont val="Calibri"/>
        <family val="2"/>
        <scheme val="minor"/>
      </rPr>
      <t>Dock</t>
    </r>
    <r>
      <rPr>
        <b/>
        <vertAlign val="superscript"/>
        <sz val="14"/>
        <color theme="1"/>
        <rFont val="Calibri"/>
        <family val="2"/>
        <scheme val="minor"/>
      </rPr>
      <t>TM</t>
    </r>
    <r>
      <rPr>
        <sz val="14"/>
        <color theme="1"/>
        <rFont val="Calibri"/>
        <family val="2"/>
        <scheme val="minor"/>
      </rPr>
      <t xml:space="preserve"> Smart Cradle.  Requires </t>
    </r>
    <r>
      <rPr>
        <b/>
        <sz val="14"/>
        <color theme="1"/>
        <rFont val="Calibri"/>
        <family val="2"/>
        <scheme val="minor"/>
      </rPr>
      <t>3.5mm Stub Connector</t>
    </r>
    <r>
      <rPr>
        <sz val="14"/>
        <color theme="1"/>
        <rFont val="Calibri"/>
        <family val="2"/>
        <scheme val="minor"/>
      </rPr>
      <t xml:space="preserve">, </t>
    </r>
    <r>
      <rPr>
        <b/>
        <sz val="14"/>
        <color theme="1"/>
        <rFont val="Calibri"/>
        <family val="2"/>
        <scheme val="minor"/>
      </rPr>
      <t>p/n SCA4W010</t>
    </r>
    <r>
      <rPr>
        <sz val="14"/>
        <color theme="1"/>
        <rFont val="Calibri"/>
        <family val="2"/>
        <scheme val="minor"/>
      </rPr>
      <t xml:space="preserve"> (included). </t>
    </r>
    <r>
      <rPr>
        <sz val="14"/>
        <rFont val="Calibri"/>
        <family val="2"/>
        <scheme val="minor"/>
      </rPr>
      <t>See</t>
    </r>
    <r>
      <rPr>
        <b/>
        <sz val="14"/>
        <rFont val="Calibri"/>
        <family val="2"/>
        <scheme val="minor"/>
      </rPr>
      <t xml:space="preserve"> "TruDock</t>
    </r>
    <r>
      <rPr>
        <b/>
        <i/>
        <sz val="14"/>
        <rFont val="Calibri"/>
        <family val="2"/>
        <scheme val="minor"/>
      </rPr>
      <t xml:space="preserve"> </t>
    </r>
    <r>
      <rPr>
        <b/>
        <sz val="14"/>
        <rFont val="Calibri"/>
        <family val="2"/>
        <scheme val="minor"/>
      </rPr>
      <t xml:space="preserve">&amp; HanzFree" </t>
    </r>
    <r>
      <rPr>
        <sz val="14"/>
        <rFont val="Calibri"/>
        <family val="2"/>
        <scheme val="minor"/>
      </rPr>
      <t>sheet for product details.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</si>
</sst>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0.00_);[Red]\(&quot;$&quot;#,##0.00\)"/>
    <numFmt numFmtId="44" formatCode="_(&quot;$&quot;* #,##0.00_);_(&quot;$&quot;* \(#,##0.00\);_(&quot;$&quot;* &quot;-&quot;??_);_(@_)"/>
    <numFmt numFmtId="43" formatCode="_(* #,##0.00_);_(* \(#,##0.00\);_(* &quot;-&quot;??_);_(@_)"/>
    <numFmt numFmtId="164" formatCode="&quot;$&quot;#,##0.00"/>
  </numFmts>
  <fonts count="149"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8"/>
      <name val="Arial"/>
      <family val="2"/>
    </font>
    <font>
      <sz val="8"/>
      <name val="Arial"/>
      <family val="2"/>
    </font>
    <font>
      <sz val="8"/>
      <color indexed="8"/>
      <name val="Arial"/>
      <family val="2"/>
    </font>
    <font>
      <sz val="10"/>
      <name val="Arial"/>
      <family val="2"/>
    </font>
    <font>
      <u/>
      <sz val="10"/>
      <color indexed="12"/>
      <name val="Arial"/>
      <family val="2"/>
    </font>
    <font>
      <b/>
      <sz val="10"/>
      <name val="Arial"/>
      <family val="2"/>
    </font>
    <font>
      <u/>
      <sz val="8"/>
      <color indexed="12"/>
      <name val="Arial"/>
      <family val="2"/>
    </font>
    <font>
      <b/>
      <sz val="10"/>
      <color indexed="8"/>
      <name val="Arial"/>
      <family val="2"/>
    </font>
    <font>
      <sz val="8"/>
      <color indexed="8"/>
      <name val="Arial"/>
      <family val="2"/>
    </font>
    <font>
      <b/>
      <sz val="8"/>
      <color indexed="8"/>
      <name val="Arial"/>
      <family val="2"/>
    </font>
    <font>
      <u/>
      <sz val="10"/>
      <color indexed="8"/>
      <name val="Arial"/>
      <family val="2"/>
    </font>
    <font>
      <sz val="10"/>
      <name val="Arial"/>
      <family val="2"/>
    </font>
    <font>
      <u/>
      <sz val="10"/>
      <color indexed="12"/>
      <name val="Arial"/>
      <family val="2"/>
    </font>
    <font>
      <b/>
      <sz val="9"/>
      <name val="Arial"/>
      <family val="2"/>
    </font>
    <font>
      <sz val="9"/>
      <name val="Arial"/>
      <family val="2"/>
    </font>
    <font>
      <b/>
      <sz val="11"/>
      <color indexed="8"/>
      <name val="Arial"/>
      <family val="2"/>
    </font>
    <font>
      <sz val="11"/>
      <color indexed="8"/>
      <name val="Arial"/>
      <family val="2"/>
    </font>
    <font>
      <sz val="12"/>
      <color indexed="8"/>
      <name val="Arial"/>
      <family val="2"/>
    </font>
    <font>
      <b/>
      <sz val="15"/>
      <color indexed="8"/>
      <name val="Arial"/>
      <family val="2"/>
    </font>
    <font>
      <b/>
      <vertAlign val="superscript"/>
      <sz val="9"/>
      <name val="Arial"/>
      <family val="2"/>
    </font>
    <font>
      <b/>
      <vertAlign val="superscript"/>
      <sz val="10"/>
      <name val="Arial"/>
      <family val="2"/>
    </font>
    <font>
      <sz val="8"/>
      <color theme="1"/>
      <name val="Arial"/>
      <family val="2"/>
    </font>
    <font>
      <sz val="11"/>
      <color theme="1"/>
      <name val="Arial"/>
      <family val="2"/>
    </font>
    <font>
      <b/>
      <sz val="11"/>
      <color theme="1"/>
      <name val="Arial"/>
      <family val="2"/>
    </font>
    <font>
      <sz val="12"/>
      <color indexed="8"/>
      <name val="Calibri"/>
      <family val="2"/>
      <scheme val="minor"/>
    </font>
    <font>
      <sz val="8"/>
      <color indexed="8"/>
      <name val="Calibri"/>
      <family val="2"/>
      <scheme val="minor"/>
    </font>
    <font>
      <b/>
      <sz val="18"/>
      <color theme="1"/>
      <name val="Arial"/>
      <family val="2"/>
    </font>
    <font>
      <b/>
      <sz val="15"/>
      <color theme="1"/>
      <name val="Arial"/>
      <family val="2"/>
    </font>
    <font>
      <sz val="12"/>
      <color theme="1"/>
      <name val="Calibri"/>
      <family val="2"/>
      <scheme val="minor"/>
    </font>
    <font>
      <b/>
      <vertAlign val="superscript"/>
      <sz val="8"/>
      <name val="Arial"/>
      <family val="2"/>
    </font>
    <font>
      <sz val="10"/>
      <color theme="1"/>
      <name val="Arial"/>
      <family val="2"/>
    </font>
    <font>
      <b/>
      <i/>
      <u/>
      <sz val="9"/>
      <name val="Arial"/>
      <family val="2"/>
    </font>
    <font>
      <b/>
      <sz val="8"/>
      <color theme="1"/>
      <name val="Arial"/>
      <family val="2"/>
    </font>
    <font>
      <sz val="10"/>
      <color theme="0"/>
      <name val="Arial"/>
      <family val="2"/>
    </font>
    <font>
      <sz val="12"/>
      <name val="Calibri"/>
      <family val="2"/>
      <scheme val="minor"/>
    </font>
    <font>
      <b/>
      <sz val="16"/>
      <color rgb="FFC00000"/>
      <name val="Calibri"/>
      <family val="2"/>
      <scheme val="minor"/>
    </font>
    <font>
      <sz val="13"/>
      <color theme="1"/>
      <name val="Stencil"/>
      <family val="5"/>
    </font>
    <font>
      <b/>
      <sz val="16"/>
      <name val="Calibri"/>
      <family val="2"/>
      <scheme val="minor"/>
    </font>
    <font>
      <b/>
      <sz val="11"/>
      <name val="Arial"/>
      <family val="2"/>
    </font>
    <font>
      <b/>
      <sz val="22"/>
      <name val="Calibri"/>
      <family val="2"/>
      <scheme val="minor"/>
    </font>
    <font>
      <b/>
      <sz val="22"/>
      <name val="Arial"/>
      <family val="2"/>
    </font>
    <font>
      <b/>
      <sz val="14"/>
      <name val="Arial"/>
      <family val="2"/>
    </font>
    <font>
      <sz val="14"/>
      <name val="Arial"/>
      <family val="2"/>
    </font>
    <font>
      <sz val="11"/>
      <name val="Arial"/>
      <family val="2"/>
    </font>
    <font>
      <sz val="14"/>
      <color theme="1"/>
      <name val="Arial"/>
      <family val="2"/>
    </font>
    <font>
      <sz val="14"/>
      <color theme="1"/>
      <name val="Calibri"/>
      <family val="2"/>
      <scheme val="minor"/>
    </font>
    <font>
      <b/>
      <sz val="14"/>
      <color theme="1"/>
      <name val="Calibri"/>
      <family val="2"/>
      <scheme val="minor"/>
    </font>
    <font>
      <b/>
      <vertAlign val="superscript"/>
      <sz val="14"/>
      <color theme="1"/>
      <name val="Calibri"/>
      <family val="2"/>
      <scheme val="minor"/>
    </font>
    <font>
      <sz val="14"/>
      <name val="Calibri"/>
      <family val="2"/>
      <scheme val="minor"/>
    </font>
    <font>
      <b/>
      <sz val="16"/>
      <color theme="1"/>
      <name val="Calibri"/>
      <family val="2"/>
      <scheme val="minor"/>
    </font>
    <font>
      <sz val="16"/>
      <color theme="1"/>
      <name val="Calibri"/>
      <family val="2"/>
      <scheme val="minor"/>
    </font>
    <font>
      <sz val="16"/>
      <name val="Calibri"/>
      <family val="2"/>
      <scheme val="minor"/>
    </font>
    <font>
      <sz val="18"/>
      <name val="Calibri"/>
      <family val="2"/>
      <scheme val="minor"/>
    </font>
    <font>
      <b/>
      <sz val="14"/>
      <name val="Calibri"/>
      <family val="2"/>
      <scheme val="minor"/>
    </font>
    <font>
      <sz val="14"/>
      <color theme="1"/>
      <name val="Calibri"/>
      <family val="5"/>
      <scheme val="minor"/>
    </font>
    <font>
      <sz val="14"/>
      <color theme="1"/>
      <name val="Stencil"/>
      <family val="5"/>
    </font>
    <font>
      <b/>
      <strike/>
      <sz val="14"/>
      <name val="Calibri"/>
      <family val="2"/>
      <scheme val="minor"/>
    </font>
    <font>
      <i/>
      <sz val="14"/>
      <color theme="1"/>
      <name val="Calibri"/>
      <family val="2"/>
      <scheme val="minor"/>
    </font>
    <font>
      <vertAlign val="superscript"/>
      <sz val="14"/>
      <color theme="1"/>
      <name val="Calibri"/>
      <family val="2"/>
      <scheme val="minor"/>
    </font>
    <font>
      <b/>
      <sz val="14"/>
      <color rgb="FF000000"/>
      <name val="Calibri"/>
      <family val="2"/>
      <scheme val="minor"/>
    </font>
    <font>
      <b/>
      <sz val="24"/>
      <name val="Calibri"/>
      <family val="2"/>
      <scheme val="minor"/>
    </font>
    <font>
      <sz val="24"/>
      <name val="Calibri"/>
      <family val="2"/>
      <scheme val="minor"/>
    </font>
    <font>
      <sz val="15"/>
      <color theme="1"/>
      <name val="Calibri"/>
      <family val="2"/>
      <scheme val="minor"/>
    </font>
    <font>
      <b/>
      <sz val="15"/>
      <color theme="1"/>
      <name val="Calibri"/>
      <family val="2"/>
      <scheme val="minor"/>
    </font>
    <font>
      <i/>
      <sz val="24"/>
      <name val="Calibri"/>
      <family val="2"/>
      <scheme val="minor"/>
    </font>
    <font>
      <b/>
      <sz val="20"/>
      <name val="Arial"/>
      <family val="2"/>
    </font>
    <font>
      <b/>
      <sz val="22"/>
      <color indexed="8"/>
      <name val="Arial"/>
      <family val="2"/>
    </font>
    <font>
      <sz val="22"/>
      <color theme="1"/>
      <name val="Arial"/>
      <family val="2"/>
    </font>
    <font>
      <b/>
      <sz val="22"/>
      <color theme="1"/>
      <name val="Arial"/>
      <family val="2"/>
    </font>
    <font>
      <b/>
      <sz val="23"/>
      <color theme="1"/>
      <name val="Arial"/>
      <family val="2"/>
    </font>
    <font>
      <vertAlign val="superscript"/>
      <sz val="11"/>
      <color theme="1"/>
      <name val="Arial"/>
      <family val="2"/>
    </font>
    <font>
      <sz val="22"/>
      <name val="Arial"/>
      <family val="2"/>
    </font>
    <font>
      <sz val="11"/>
      <color indexed="12"/>
      <name val="Arial"/>
      <family val="2"/>
    </font>
    <font>
      <sz val="21"/>
      <name val="Stencil"/>
      <family val="5"/>
    </font>
    <font>
      <sz val="14"/>
      <color theme="1"/>
      <name val="Calibri"/>
      <family val="2"/>
    </font>
    <font>
      <b/>
      <sz val="14"/>
      <color theme="1"/>
      <name val="Calibri"/>
      <family val="2"/>
    </font>
    <font>
      <b/>
      <sz val="13"/>
      <color theme="1"/>
      <name val="Calibri"/>
      <family val="2"/>
      <scheme val="minor"/>
    </font>
    <font>
      <sz val="14"/>
      <color theme="1"/>
      <name val="Symbol"/>
      <family val="1"/>
      <charset val="2"/>
    </font>
    <font>
      <b/>
      <vertAlign val="superscript"/>
      <sz val="16"/>
      <color theme="1"/>
      <name val="Calibri"/>
      <family val="2"/>
      <scheme val="minor"/>
    </font>
    <font>
      <b/>
      <sz val="15"/>
      <color rgb="FF000000"/>
      <name val="Calibri"/>
      <family val="2"/>
    </font>
    <font>
      <b/>
      <sz val="15"/>
      <color theme="1"/>
      <name val="Calibri"/>
      <family val="2"/>
    </font>
    <font>
      <i/>
      <sz val="15"/>
      <color theme="1"/>
      <name val="Calibri"/>
      <family val="2"/>
    </font>
    <font>
      <b/>
      <i/>
      <sz val="15"/>
      <name val="Calibri"/>
      <family val="2"/>
      <scheme val="minor"/>
    </font>
    <font>
      <b/>
      <i/>
      <sz val="14"/>
      <color theme="1"/>
      <name val="Calibri"/>
      <family val="2"/>
      <scheme val="minor"/>
    </font>
    <font>
      <b/>
      <i/>
      <sz val="15"/>
      <color rgb="FF000000"/>
      <name val="Calibri"/>
      <family val="2"/>
    </font>
    <font>
      <b/>
      <i/>
      <sz val="15"/>
      <color theme="1"/>
      <name val="Calibri"/>
      <family val="2"/>
      <scheme val="minor"/>
    </font>
    <font>
      <b/>
      <sz val="15"/>
      <name val="Calibri"/>
      <family val="2"/>
      <scheme val="minor"/>
    </font>
    <font>
      <sz val="15"/>
      <color theme="1"/>
      <name val="Calibri"/>
      <family val="2"/>
    </font>
    <font>
      <i/>
      <sz val="14"/>
      <color theme="1"/>
      <name val="Calibri"/>
      <family val="2"/>
    </font>
    <font>
      <b/>
      <i/>
      <sz val="14"/>
      <name val="Calibri"/>
      <family val="2"/>
      <scheme val="minor"/>
    </font>
    <font>
      <b/>
      <sz val="11"/>
      <color theme="1"/>
      <name val="Calibri"/>
      <family val="2"/>
      <scheme val="minor"/>
    </font>
    <font>
      <b/>
      <sz val="11"/>
      <name val="Calibri"/>
      <family val="2"/>
      <scheme val="minor"/>
    </font>
    <font>
      <i/>
      <sz val="11"/>
      <name val="Calibri"/>
      <family val="2"/>
      <scheme val="minor"/>
    </font>
    <font>
      <sz val="11"/>
      <name val="Calibri"/>
      <family val="2"/>
      <scheme val="minor"/>
    </font>
    <font>
      <b/>
      <sz val="12"/>
      <name val="Calibri"/>
      <family val="2"/>
      <scheme val="minor"/>
    </font>
    <font>
      <i/>
      <sz val="12"/>
      <name val="Calibri"/>
      <family val="2"/>
      <scheme val="minor"/>
    </font>
    <font>
      <i/>
      <vertAlign val="superscript"/>
      <sz val="11"/>
      <name val="Calibri"/>
      <family val="2"/>
      <scheme val="minor"/>
    </font>
    <font>
      <vertAlign val="superscript"/>
      <sz val="11"/>
      <name val="Calibri"/>
      <family val="2"/>
      <scheme val="minor"/>
    </font>
    <font>
      <i/>
      <sz val="11"/>
      <color theme="1"/>
      <name val="Calibri"/>
      <family val="2"/>
      <scheme val="minor"/>
    </font>
    <font>
      <vertAlign val="superscript"/>
      <sz val="11"/>
      <color theme="1"/>
      <name val="Calibri"/>
      <family val="2"/>
      <scheme val="minor"/>
    </font>
    <font>
      <b/>
      <sz val="13"/>
      <name val="Calibri"/>
      <family val="2"/>
      <scheme val="minor"/>
    </font>
    <font>
      <sz val="13"/>
      <name val="Calibri"/>
      <family val="2"/>
      <scheme val="minor"/>
    </font>
    <font>
      <i/>
      <sz val="13"/>
      <name val="Calibri"/>
      <family val="2"/>
      <scheme val="minor"/>
    </font>
    <font>
      <b/>
      <vertAlign val="superscript"/>
      <sz val="13"/>
      <name val="Calibri"/>
      <family val="2"/>
      <scheme val="minor"/>
    </font>
    <font>
      <sz val="9"/>
      <color indexed="8"/>
      <name val="Calibri"/>
      <family val="2"/>
      <scheme val="minor"/>
    </font>
    <font>
      <sz val="9"/>
      <color theme="1"/>
      <name val="Calibri"/>
      <family val="2"/>
      <scheme val="minor"/>
    </font>
    <font>
      <i/>
      <sz val="14"/>
      <name val="Calibri"/>
      <family val="2"/>
      <scheme val="minor"/>
    </font>
    <font>
      <sz val="4"/>
      <name val="Calibri"/>
      <family val="2"/>
      <scheme val="minor"/>
    </font>
    <font>
      <b/>
      <sz val="4"/>
      <name val="Calibri"/>
      <family val="2"/>
      <scheme val="minor"/>
    </font>
    <font>
      <b/>
      <sz val="10"/>
      <color theme="1"/>
      <name val="Arial"/>
      <family val="2"/>
    </font>
    <font>
      <b/>
      <sz val="16"/>
      <color rgb="FF000000"/>
      <name val="Calibri"/>
      <family val="2"/>
    </font>
    <font>
      <sz val="16"/>
      <color rgb="FF000000"/>
      <name val="Calibri"/>
      <family val="2"/>
    </font>
    <font>
      <i/>
      <sz val="16"/>
      <color rgb="FF000000"/>
      <name val="Calibri"/>
      <family val="2"/>
    </font>
    <font>
      <u/>
      <sz val="4"/>
      <color rgb="FF780000"/>
      <name val="Calibri"/>
      <family val="2"/>
      <scheme val="minor"/>
    </font>
    <font>
      <vertAlign val="superscript"/>
      <sz val="16"/>
      <name val="Calibri"/>
      <family val="2"/>
      <scheme val="minor"/>
    </font>
    <font>
      <b/>
      <i/>
      <sz val="14"/>
      <color rgb="FF000000"/>
      <name val="Calibri"/>
      <family val="2"/>
      <scheme val="minor"/>
    </font>
    <font>
      <u/>
      <sz val="4"/>
      <color rgb="FF780000"/>
      <name val="Arial"/>
      <family val="2"/>
    </font>
    <font>
      <vertAlign val="superscript"/>
      <sz val="9"/>
      <color theme="1"/>
      <name val="Calibri"/>
      <family val="2"/>
      <scheme val="minor"/>
    </font>
    <font>
      <sz val="9"/>
      <name val="Calibri"/>
      <family val="2"/>
      <scheme val="minor"/>
    </font>
    <font>
      <vertAlign val="superscript"/>
      <sz val="9"/>
      <name val="Calibri"/>
      <family val="2"/>
      <scheme val="minor"/>
    </font>
    <font>
      <sz val="12"/>
      <name val="Calibri"/>
      <family val="2"/>
    </font>
    <font>
      <i/>
      <sz val="11"/>
      <color theme="1"/>
      <name val="Arial"/>
      <family val="2"/>
    </font>
    <font>
      <u/>
      <sz val="4"/>
      <color rgb="FF780000"/>
      <name val="Calibri"/>
      <family val="2"/>
    </font>
    <font>
      <u/>
      <sz val="14"/>
      <name val="Arial"/>
      <family val="2"/>
    </font>
    <font>
      <sz val="12"/>
      <color rgb="FFFF0000"/>
      <name val="Calibri"/>
      <family val="2"/>
      <scheme val="minor"/>
    </font>
    <font>
      <b/>
      <sz val="18"/>
      <color rgb="FFFF0000"/>
      <name val="Calibri"/>
      <family val="2"/>
      <scheme val="minor"/>
    </font>
    <font>
      <b/>
      <vertAlign val="superscript"/>
      <sz val="16"/>
      <name val="Calibri"/>
      <family val="2"/>
      <scheme val="minor"/>
    </font>
    <font>
      <b/>
      <vertAlign val="superscript"/>
      <sz val="9"/>
      <name val="Calibri"/>
      <family val="2"/>
      <scheme val="minor"/>
    </font>
    <font>
      <i/>
      <vertAlign val="superscript"/>
      <sz val="10"/>
      <name val="Calibri"/>
      <family val="2"/>
      <scheme val="minor"/>
    </font>
    <font>
      <b/>
      <sz val="9"/>
      <name val="Calibri"/>
      <family val="2"/>
      <scheme val="minor"/>
    </font>
    <font>
      <b/>
      <vertAlign val="superscript"/>
      <sz val="9"/>
      <color theme="1"/>
      <name val="Calibri"/>
      <family val="2"/>
      <scheme val="minor"/>
    </font>
  </fonts>
  <fills count="5">
    <fill>
      <patternFill patternType="none"/>
    </fill>
    <fill>
      <patternFill patternType="gray125"/>
    </fill>
    <fill>
      <patternFill patternType="solid">
        <fgColor theme="0"/>
        <bgColor indexed="64"/>
      </patternFill>
    </fill>
    <fill>
      <patternFill patternType="solid">
        <fgColor theme="6" tint="0.79998168889431442"/>
        <bgColor indexed="64"/>
      </patternFill>
    </fill>
    <fill>
      <patternFill patternType="solid">
        <fgColor theme="3" tint="0.79998168889431442"/>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style="thin">
        <color indexed="64"/>
      </top>
      <bottom style="thin">
        <color indexed="64"/>
      </bottom>
      <diagonal/>
    </border>
    <border>
      <left/>
      <right/>
      <top/>
      <bottom style="thin">
        <color indexed="64"/>
      </bottom>
      <diagonal/>
    </border>
  </borders>
  <cellStyleXfs count="17">
    <xf numFmtId="0" fontId="0" fillId="0" borderId="0"/>
    <xf numFmtId="44" fontId="21" fillId="0" borderId="0" applyFont="0" applyFill="0" applyBorder="0" applyAlignment="0" applyProtection="0"/>
    <xf numFmtId="0" fontId="22"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29" fillId="0" borderId="0"/>
    <xf numFmtId="0" fontId="21" fillId="0" borderId="0"/>
    <xf numFmtId="0" fontId="19" fillId="0" borderId="0"/>
    <xf numFmtId="0" fontId="19" fillId="0" borderId="0"/>
    <xf numFmtId="0" fontId="17" fillId="0" borderId="0"/>
    <xf numFmtId="43" fontId="48" fillId="0" borderId="0" applyFont="0" applyFill="0" applyBorder="0" applyAlignment="0" applyProtection="0"/>
    <xf numFmtId="0" fontId="16" fillId="0" borderId="0"/>
    <xf numFmtId="0" fontId="15" fillId="0" borderId="0"/>
    <xf numFmtId="0" fontId="15" fillId="0" borderId="0"/>
    <xf numFmtId="0" fontId="14" fillId="0" borderId="0"/>
    <xf numFmtId="0" fontId="14" fillId="0" borderId="0"/>
    <xf numFmtId="0" fontId="13" fillId="0" borderId="0"/>
    <xf numFmtId="0" fontId="10" fillId="0" borderId="0"/>
  </cellStyleXfs>
  <cellXfs count="522">
    <xf numFmtId="0" fontId="0" fillId="0" borderId="0" xfId="0"/>
    <xf numFmtId="0" fontId="26" fillId="0" borderId="0" xfId="0" applyFont="1"/>
    <xf numFmtId="0" fontId="26" fillId="0" borderId="0" xfId="0" applyFont="1" applyAlignment="1">
      <alignment vertical="center"/>
    </xf>
    <xf numFmtId="0" fontId="0" fillId="0" borderId="0" xfId="0" applyAlignment="1">
      <alignment horizontal="left"/>
    </xf>
    <xf numFmtId="0" fontId="0" fillId="0" borderId="0" xfId="0" applyAlignment="1">
      <alignment vertical="center"/>
    </xf>
    <xf numFmtId="0" fontId="0" fillId="0" borderId="0" xfId="0" applyAlignment="1">
      <alignment horizontal="center"/>
    </xf>
    <xf numFmtId="0" fontId="26" fillId="0" borderId="0" xfId="0" applyFont="1" applyAlignment="1">
      <alignment horizontal="center"/>
    </xf>
    <xf numFmtId="0" fontId="27" fillId="0" borderId="0" xfId="0" applyFont="1"/>
    <xf numFmtId="0" fontId="25" fillId="0" borderId="0" xfId="0" applyFont="1" applyAlignment="1">
      <alignment horizontal="center" wrapText="1"/>
    </xf>
    <xf numFmtId="0" fontId="28" fillId="0" borderId="0" xfId="0" applyFont="1" applyAlignment="1">
      <alignment horizontal="center"/>
    </xf>
    <xf numFmtId="0" fontId="21" fillId="0" borderId="0" xfId="5" applyAlignment="1">
      <alignment horizontal="center" vertical="center"/>
    </xf>
    <xf numFmtId="0" fontId="21" fillId="0" borderId="0" xfId="5" applyAlignment="1">
      <alignment vertical="center" wrapText="1"/>
    </xf>
    <xf numFmtId="0" fontId="21" fillId="0" borderId="0" xfId="5" applyAlignment="1">
      <alignment vertical="center"/>
    </xf>
    <xf numFmtId="164" fontId="23" fillId="0" borderId="0" xfId="5" applyNumberFormat="1" applyFont="1" applyAlignment="1">
      <alignment horizontal="center" vertical="center"/>
    </xf>
    <xf numFmtId="164" fontId="23" fillId="0" borderId="1" xfId="5" applyNumberFormat="1" applyFont="1" applyBorder="1" applyAlignment="1">
      <alignment horizontal="center" vertical="center"/>
    </xf>
    <xf numFmtId="164" fontId="23" fillId="0" borderId="3" xfId="5" applyNumberFormat="1" applyFont="1" applyBorder="1" applyAlignment="1">
      <alignment horizontal="center" vertical="center"/>
    </xf>
    <xf numFmtId="164" fontId="18" fillId="0" borderId="0" xfId="5" applyNumberFormat="1" applyFont="1" applyAlignment="1">
      <alignment horizontal="center" vertical="center"/>
    </xf>
    <xf numFmtId="164" fontId="21" fillId="0" borderId="0" xfId="5" applyNumberFormat="1" applyAlignment="1">
      <alignment horizontal="left" vertical="center"/>
    </xf>
    <xf numFmtId="2" fontId="21" fillId="0" borderId="0" xfId="5" applyNumberFormat="1" applyAlignment="1">
      <alignment horizontal="center" vertical="center"/>
    </xf>
    <xf numFmtId="2" fontId="21" fillId="0" borderId="0" xfId="5" applyNumberFormat="1" applyAlignment="1">
      <alignment horizontal="center" vertical="center" wrapText="1"/>
    </xf>
    <xf numFmtId="0" fontId="19" fillId="0" borderId="0" xfId="6"/>
    <xf numFmtId="0" fontId="19" fillId="0" borderId="0" xfId="6" applyAlignment="1">
      <alignment horizontal="center" wrapText="1"/>
    </xf>
    <xf numFmtId="0" fontId="32" fillId="0" borderId="0" xfId="6" applyFont="1" applyAlignment="1">
      <alignment horizontal="center" vertical="center"/>
    </xf>
    <xf numFmtId="0" fontId="19" fillId="0" borderId="0" xfId="6" applyAlignment="1">
      <alignment horizontal="center" vertical="center"/>
    </xf>
    <xf numFmtId="0" fontId="19" fillId="0" borderId="0" xfId="6" applyAlignment="1">
      <alignment horizontal="left" vertical="center" wrapText="1"/>
    </xf>
    <xf numFmtId="0" fontId="18" fillId="0" borderId="0" xfId="6" applyFont="1" applyAlignment="1">
      <alignment horizontal="center" vertical="center" wrapText="1"/>
    </xf>
    <xf numFmtId="0" fontId="23" fillId="0" borderId="0" xfId="6" applyFont="1" applyAlignment="1">
      <alignment horizontal="left" wrapText="1"/>
    </xf>
    <xf numFmtId="0" fontId="41" fillId="0" borderId="0" xfId="0" applyFont="1"/>
    <xf numFmtId="0" fontId="42" fillId="0" borderId="0" xfId="0" applyFont="1" applyAlignment="1">
      <alignment horizontal="center"/>
    </xf>
    <xf numFmtId="0" fontId="42" fillId="0" borderId="0" xfId="0" applyFont="1"/>
    <xf numFmtId="0" fontId="43" fillId="0" borderId="0" xfId="0" applyFont="1" applyAlignment="1">
      <alignment horizontal="center"/>
    </xf>
    <xf numFmtId="0" fontId="43" fillId="0" borderId="0" xfId="0" applyFont="1"/>
    <xf numFmtId="0" fontId="42" fillId="0" borderId="0" xfId="0" applyFont="1" applyAlignment="1">
      <alignment horizontal="left"/>
    </xf>
    <xf numFmtId="0" fontId="44" fillId="0" borderId="0" xfId="0" applyFont="1" applyAlignment="1">
      <alignment horizontal="center"/>
    </xf>
    <xf numFmtId="0" fontId="20" fillId="0" borderId="0" xfId="0" applyFont="1"/>
    <xf numFmtId="0" fontId="45" fillId="0" borderId="0" xfId="0" applyFont="1" applyAlignment="1">
      <alignment horizontal="center"/>
    </xf>
    <xf numFmtId="0" fontId="36" fillId="0" borderId="0" xfId="0" applyFont="1" applyAlignment="1">
      <alignment horizontal="center"/>
    </xf>
    <xf numFmtId="0" fontId="21" fillId="0" borderId="4" xfId="5" applyBorder="1" applyAlignment="1">
      <alignment horizontal="center" vertical="center"/>
    </xf>
    <xf numFmtId="0" fontId="21" fillId="0" borderId="0" xfId="5" applyAlignment="1">
      <alignment horizontal="center" vertical="center" wrapText="1"/>
    </xf>
    <xf numFmtId="0" fontId="23" fillId="0" borderId="0" xfId="5" applyFont="1" applyAlignment="1">
      <alignment horizontal="center" vertical="center"/>
    </xf>
    <xf numFmtId="0" fontId="23" fillId="0" borderId="0" xfId="5" applyFont="1" applyAlignment="1">
      <alignment horizontal="right" vertical="center" wrapText="1"/>
    </xf>
    <xf numFmtId="0" fontId="23" fillId="0" borderId="1" xfId="5" applyFont="1" applyBorder="1" applyAlignment="1">
      <alignment horizontal="right" vertical="center" wrapText="1"/>
    </xf>
    <xf numFmtId="0" fontId="23" fillId="0" borderId="1" xfId="5" applyFont="1" applyBorder="1" applyAlignment="1">
      <alignment horizontal="right" vertical="center"/>
    </xf>
    <xf numFmtId="164" fontId="23" fillId="0" borderId="1" xfId="5" applyNumberFormat="1" applyFont="1" applyBorder="1" applyAlignment="1">
      <alignment horizontal="right" vertical="center"/>
    </xf>
    <xf numFmtId="2" fontId="21" fillId="0" borderId="0" xfId="5" applyNumberFormat="1" applyAlignment="1">
      <alignment horizontal="left" vertical="center"/>
    </xf>
    <xf numFmtId="2" fontId="21" fillId="0" borderId="0" xfId="5" applyNumberFormat="1" applyAlignment="1">
      <alignment horizontal="left" vertical="center" wrapText="1"/>
    </xf>
    <xf numFmtId="1" fontId="21" fillId="0" borderId="0" xfId="5" applyNumberFormat="1" applyAlignment="1">
      <alignment horizontal="center" vertical="center"/>
    </xf>
    <xf numFmtId="1" fontId="21" fillId="0" borderId="0" xfId="5" applyNumberFormat="1" applyAlignment="1">
      <alignment horizontal="center" vertical="center" wrapText="1"/>
    </xf>
    <xf numFmtId="164" fontId="21" fillId="0" borderId="0" xfId="5" applyNumberFormat="1" applyAlignment="1">
      <alignment horizontal="center" vertical="center"/>
    </xf>
    <xf numFmtId="0" fontId="51" fillId="0" borderId="0" xfId="5" applyFont="1" applyAlignment="1">
      <alignment horizontal="center" vertical="center"/>
    </xf>
    <xf numFmtId="0" fontId="51" fillId="0" borderId="0" xfId="5" applyFont="1" applyAlignment="1">
      <alignment vertical="center"/>
    </xf>
    <xf numFmtId="164" fontId="51" fillId="0" borderId="0" xfId="5" applyNumberFormat="1" applyFont="1" applyAlignment="1">
      <alignment horizontal="center" vertical="center"/>
    </xf>
    <xf numFmtId="2" fontId="51" fillId="0" borderId="0" xfId="5" applyNumberFormat="1" applyFont="1" applyAlignment="1">
      <alignment horizontal="left" vertical="center"/>
    </xf>
    <xf numFmtId="1" fontId="51" fillId="0" borderId="0" xfId="5" applyNumberFormat="1" applyFont="1" applyAlignment="1">
      <alignment horizontal="center" vertical="center"/>
    </xf>
    <xf numFmtId="2" fontId="51" fillId="0" borderId="0" xfId="5" applyNumberFormat="1" applyFont="1" applyAlignment="1">
      <alignment horizontal="center" vertical="center"/>
    </xf>
    <xf numFmtId="164" fontId="51" fillId="0" borderId="0" xfId="5" applyNumberFormat="1" applyFont="1" applyAlignment="1">
      <alignment horizontal="left" vertical="center"/>
    </xf>
    <xf numFmtId="0" fontId="46" fillId="0" borderId="0" xfId="8" applyFont="1"/>
    <xf numFmtId="0" fontId="52" fillId="0" borderId="0" xfId="8" applyFont="1"/>
    <xf numFmtId="0" fontId="46" fillId="0" borderId="0" xfId="8" applyFont="1" applyAlignment="1">
      <alignment horizontal="left"/>
    </xf>
    <xf numFmtId="0" fontId="46" fillId="0" borderId="0" xfId="8" applyFont="1" applyAlignment="1">
      <alignment vertical="center"/>
    </xf>
    <xf numFmtId="0" fontId="52" fillId="0" borderId="0" xfId="8" applyFont="1" applyAlignment="1">
      <alignment vertical="center"/>
    </xf>
    <xf numFmtId="0" fontId="52" fillId="0" borderId="0" xfId="8" applyFont="1" applyAlignment="1">
      <alignment horizontal="left" vertical="center"/>
    </xf>
    <xf numFmtId="0" fontId="60" fillId="0" borderId="0" xfId="6" applyFont="1" applyAlignment="1">
      <alignment horizontal="center" wrapText="1"/>
    </xf>
    <xf numFmtId="0" fontId="60" fillId="0" borderId="0" xfId="6" applyFont="1" applyAlignment="1">
      <alignment horizontal="center" vertical="center"/>
    </xf>
    <xf numFmtId="0" fontId="46" fillId="0" borderId="0" xfId="8" applyFont="1" applyAlignment="1">
      <alignment horizontal="left" vertical="center"/>
    </xf>
    <xf numFmtId="0" fontId="46" fillId="0" borderId="0" xfId="8" applyFont="1" applyAlignment="1">
      <alignment horizontal="center" vertical="center"/>
    </xf>
    <xf numFmtId="0" fontId="46" fillId="0" borderId="0" xfId="8" applyFont="1" applyAlignment="1">
      <alignment horizontal="center"/>
    </xf>
    <xf numFmtId="0" fontId="67" fillId="0" borderId="1" xfId="8" applyFont="1" applyBorder="1" applyAlignment="1">
      <alignment vertical="center" wrapText="1"/>
    </xf>
    <xf numFmtId="0" fontId="68" fillId="0" borderId="0" xfId="8" applyFont="1" applyAlignment="1">
      <alignment vertical="center" wrapText="1"/>
    </xf>
    <xf numFmtId="0" fontId="63" fillId="0" borderId="1" xfId="8" applyFont="1" applyBorder="1" applyAlignment="1">
      <alignment vertical="center"/>
    </xf>
    <xf numFmtId="0" fontId="63" fillId="0" borderId="0" xfId="8" applyFont="1" applyAlignment="1">
      <alignment vertical="center"/>
    </xf>
    <xf numFmtId="0" fontId="66" fillId="0" borderId="0" xfId="8" applyFont="1" applyAlignment="1">
      <alignment vertical="center"/>
    </xf>
    <xf numFmtId="0" fontId="64" fillId="0" borderId="1" xfId="8" applyFont="1" applyBorder="1" applyAlignment="1">
      <alignment horizontal="right" vertical="center"/>
    </xf>
    <xf numFmtId="0" fontId="63" fillId="0" borderId="0" xfId="8" applyFont="1" applyAlignment="1">
      <alignment horizontal="right" vertical="center"/>
    </xf>
    <xf numFmtId="0" fontId="64" fillId="0" borderId="1" xfId="8" applyFont="1" applyBorder="1" applyAlignment="1">
      <alignment horizontal="center" vertical="center"/>
    </xf>
    <xf numFmtId="0" fontId="71" fillId="0" borderId="1" xfId="8" applyFont="1" applyBorder="1" applyAlignment="1">
      <alignment horizontal="center" vertical="center"/>
    </xf>
    <xf numFmtId="0" fontId="64" fillId="0" borderId="0" xfId="8" applyFont="1" applyAlignment="1">
      <alignment horizontal="right" vertical="center"/>
    </xf>
    <xf numFmtId="0" fontId="64" fillId="0" borderId="0" xfId="8" applyFont="1" applyAlignment="1">
      <alignment horizontal="center" vertical="center"/>
    </xf>
    <xf numFmtId="0" fontId="71" fillId="0" borderId="0" xfId="8" applyFont="1" applyAlignment="1">
      <alignment horizontal="center" vertical="center"/>
    </xf>
    <xf numFmtId="2" fontId="63" fillId="0" borderId="0" xfId="8" applyNumberFormat="1" applyFont="1" applyAlignment="1">
      <alignment horizontal="right" vertical="center"/>
    </xf>
    <xf numFmtId="2" fontId="63" fillId="0" borderId="0" xfId="8" applyNumberFormat="1" applyFont="1" applyAlignment="1">
      <alignment vertical="center"/>
    </xf>
    <xf numFmtId="1" fontId="64" fillId="0" borderId="0" xfId="8" applyNumberFormat="1" applyFont="1" applyAlignment="1" applyProtection="1">
      <alignment vertical="center"/>
      <protection locked="0"/>
    </xf>
    <xf numFmtId="2" fontId="66" fillId="0" borderId="0" xfId="8" applyNumberFormat="1" applyFont="1" applyAlignment="1">
      <alignment horizontal="right" vertical="center"/>
    </xf>
    <xf numFmtId="0" fontId="66" fillId="0" borderId="0" xfId="8" applyFont="1"/>
    <xf numFmtId="0" fontId="63" fillId="0" borderId="0" xfId="8" applyFont="1"/>
    <xf numFmtId="0" fontId="64" fillId="0" borderId="0" xfId="8" applyFont="1" applyAlignment="1">
      <alignment vertical="center" wrapText="1"/>
    </xf>
    <xf numFmtId="1" fontId="64" fillId="0" borderId="0" xfId="8" applyNumberFormat="1" applyFont="1" applyAlignment="1" applyProtection="1">
      <alignment horizontal="right" vertical="center"/>
      <protection locked="0"/>
    </xf>
    <xf numFmtId="2" fontId="63" fillId="0" borderId="0" xfId="8" applyNumberFormat="1" applyFont="1" applyAlignment="1" applyProtection="1">
      <alignment horizontal="right" vertical="center"/>
      <protection locked="0"/>
    </xf>
    <xf numFmtId="0" fontId="64" fillId="0" borderId="0" xfId="8" applyFont="1" applyAlignment="1">
      <alignment vertical="center"/>
    </xf>
    <xf numFmtId="164" fontId="64" fillId="0" borderId="1" xfId="8" applyNumberFormat="1" applyFont="1" applyBorder="1" applyAlignment="1">
      <alignment horizontal="right" vertical="center"/>
    </xf>
    <xf numFmtId="0" fontId="68" fillId="0" borderId="0" xfId="8" applyFont="1" applyAlignment="1">
      <alignment horizontal="left" vertical="center"/>
    </xf>
    <xf numFmtId="0" fontId="68" fillId="0" borderId="0" xfId="8" applyFont="1" applyAlignment="1">
      <alignment vertical="center"/>
    </xf>
    <xf numFmtId="0" fontId="69" fillId="0" borderId="0" xfId="8" applyFont="1" applyAlignment="1">
      <alignment vertical="center"/>
    </xf>
    <xf numFmtId="0" fontId="63" fillId="0" borderId="0" xfId="8" applyFont="1" applyAlignment="1">
      <alignment horizontal="left" vertical="center"/>
    </xf>
    <xf numFmtId="0" fontId="63" fillId="0" borderId="1" xfId="8" applyFont="1" applyBorder="1" applyAlignment="1">
      <alignment horizontal="center" vertical="center"/>
    </xf>
    <xf numFmtId="44" fontId="63" fillId="0" borderId="1" xfId="8" applyNumberFormat="1" applyFont="1" applyBorder="1" applyAlignment="1">
      <alignment horizontal="center" vertical="center"/>
    </xf>
    <xf numFmtId="2" fontId="66" fillId="0" borderId="1" xfId="8" applyNumberFormat="1" applyFont="1" applyBorder="1" applyAlignment="1">
      <alignment horizontal="right" vertical="center"/>
    </xf>
    <xf numFmtId="2" fontId="63" fillId="0" borderId="1" xfId="8" applyNumberFormat="1" applyFont="1" applyBorder="1" applyAlignment="1">
      <alignment horizontal="right" vertical="center"/>
    </xf>
    <xf numFmtId="0" fontId="70" fillId="0" borderId="0" xfId="8" applyFont="1" applyAlignment="1">
      <alignment vertical="center"/>
    </xf>
    <xf numFmtId="0" fontId="70" fillId="0" borderId="0" xfId="8" applyFont="1" applyAlignment="1">
      <alignment horizontal="left" vertical="center"/>
    </xf>
    <xf numFmtId="0" fontId="78" fillId="0" borderId="0" xfId="8" applyFont="1" applyAlignment="1">
      <alignment vertical="center"/>
    </xf>
    <xf numFmtId="0" fontId="79" fillId="0" borderId="0" xfId="8" applyFont="1" applyAlignment="1">
      <alignment vertical="center"/>
    </xf>
    <xf numFmtId="0" fontId="79" fillId="0" borderId="0" xfId="8" applyFont="1" applyAlignment="1">
      <alignment horizontal="left" vertical="center"/>
    </xf>
    <xf numFmtId="0" fontId="67" fillId="2" borderId="1" xfId="8" applyFont="1" applyFill="1" applyBorder="1" applyAlignment="1">
      <alignment vertical="center" wrapText="1"/>
    </xf>
    <xf numFmtId="0" fontId="67" fillId="2" borderId="0" xfId="8" applyFont="1" applyFill="1"/>
    <xf numFmtId="0" fontId="55" fillId="2" borderId="0" xfId="8" applyFont="1" applyFill="1"/>
    <xf numFmtId="2" fontId="63" fillId="0" borderId="1" xfId="8" applyNumberFormat="1" applyFont="1" applyBorder="1" applyAlignment="1">
      <alignment vertical="center"/>
    </xf>
    <xf numFmtId="1" fontId="64" fillId="0" borderId="1" xfId="8" applyNumberFormat="1" applyFont="1" applyBorder="1" applyAlignment="1">
      <alignment horizontal="center" vertical="center"/>
    </xf>
    <xf numFmtId="0" fontId="63" fillId="0" borderId="0" xfId="8" applyFont="1" applyAlignment="1">
      <alignment horizontal="center" vertical="center"/>
    </xf>
    <xf numFmtId="1" fontId="64" fillId="0" borderId="0" xfId="8" applyNumberFormat="1" applyFont="1" applyAlignment="1">
      <alignment vertical="center"/>
    </xf>
    <xf numFmtId="1" fontId="64" fillId="0" borderId="1" xfId="8" applyNumberFormat="1" applyFont="1" applyBorder="1" applyAlignment="1" applyProtection="1">
      <alignment horizontal="center" vertical="center"/>
      <protection locked="0"/>
    </xf>
    <xf numFmtId="0" fontId="63" fillId="0" borderId="1" xfId="8" applyFont="1" applyBorder="1" applyAlignment="1">
      <alignment horizontal="center" vertical="center" wrapText="1"/>
    </xf>
    <xf numFmtId="0" fontId="63" fillId="0" borderId="0" xfId="8" applyFont="1" applyAlignment="1">
      <alignment horizontal="center" vertical="center" wrapText="1"/>
    </xf>
    <xf numFmtId="0" fontId="74" fillId="0" borderId="1" xfId="8" applyFont="1" applyBorder="1" applyAlignment="1">
      <alignment horizontal="center" vertical="center" wrapText="1"/>
    </xf>
    <xf numFmtId="0" fontId="74" fillId="0" borderId="0" xfId="8" applyFont="1" applyAlignment="1">
      <alignment horizontal="center" vertical="center" wrapText="1"/>
    </xf>
    <xf numFmtId="49" fontId="63" fillId="0" borderId="0" xfId="8" applyNumberFormat="1" applyFont="1" applyAlignment="1">
      <alignment horizontal="center" vertical="center"/>
    </xf>
    <xf numFmtId="2" fontId="66" fillId="3" borderId="1" xfId="8" applyNumberFormat="1" applyFont="1" applyFill="1" applyBorder="1" applyAlignment="1">
      <alignment horizontal="right" vertical="center"/>
    </xf>
    <xf numFmtId="1" fontId="64" fillId="3" borderId="1" xfId="8" applyNumberFormat="1" applyFont="1" applyFill="1" applyBorder="1" applyAlignment="1" applyProtection="1">
      <alignment horizontal="center" vertical="center"/>
      <protection locked="0"/>
    </xf>
    <xf numFmtId="2" fontId="63" fillId="3" borderId="1" xfId="8" applyNumberFormat="1" applyFont="1" applyFill="1" applyBorder="1" applyAlignment="1">
      <alignment horizontal="right" vertical="center"/>
    </xf>
    <xf numFmtId="2" fontId="63" fillId="3" borderId="1" xfId="8" applyNumberFormat="1" applyFont="1" applyFill="1" applyBorder="1" applyAlignment="1">
      <alignment vertical="center"/>
    </xf>
    <xf numFmtId="0" fontId="63" fillId="0" borderId="5" xfId="8" applyFont="1" applyBorder="1" applyAlignment="1">
      <alignment horizontal="center" vertical="center"/>
    </xf>
    <xf numFmtId="43" fontId="63" fillId="0" borderId="1" xfId="9" applyFont="1" applyFill="1" applyBorder="1" applyAlignment="1">
      <alignment vertical="center"/>
    </xf>
    <xf numFmtId="1" fontId="64" fillId="0" borderId="5" xfId="8" applyNumberFormat="1" applyFont="1" applyBorder="1" applyAlignment="1">
      <alignment horizontal="center" vertical="center"/>
    </xf>
    <xf numFmtId="0" fontId="63" fillId="0" borderId="12" xfId="8" applyFont="1" applyBorder="1" applyAlignment="1">
      <alignment vertical="center"/>
    </xf>
    <xf numFmtId="0" fontId="63" fillId="0" borderId="7" xfId="8" applyFont="1" applyBorder="1" applyAlignment="1">
      <alignment vertical="center"/>
    </xf>
    <xf numFmtId="0" fontId="63" fillId="0" borderId="2" xfId="8" applyFont="1" applyBorder="1" applyAlignment="1">
      <alignment horizontal="center" vertical="center"/>
    </xf>
    <xf numFmtId="1" fontId="71" fillId="0" borderId="1" xfId="8" applyNumberFormat="1" applyFont="1" applyBorder="1" applyAlignment="1" applyProtection="1">
      <alignment horizontal="center" vertical="center"/>
      <protection locked="0"/>
    </xf>
    <xf numFmtId="0" fontId="55" fillId="2" borderId="1" xfId="8" applyFont="1" applyFill="1" applyBorder="1" applyAlignment="1">
      <alignment vertical="center" wrapText="1"/>
    </xf>
    <xf numFmtId="0" fontId="55" fillId="2" borderId="0" xfId="8" applyFont="1" applyFill="1" applyAlignment="1">
      <alignment horizontal="left"/>
    </xf>
    <xf numFmtId="164" fontId="64" fillId="0" borderId="1" xfId="8" applyNumberFormat="1" applyFont="1" applyBorder="1" applyAlignment="1">
      <alignment vertical="center"/>
    </xf>
    <xf numFmtId="0" fontId="64" fillId="0" borderId="5" xfId="8" applyFont="1" applyBorder="1" applyAlignment="1">
      <alignment horizontal="right" vertical="center"/>
    </xf>
    <xf numFmtId="0" fontId="64" fillId="0" borderId="5" xfId="8" applyFont="1" applyBorder="1" applyAlignment="1">
      <alignment horizontal="center" vertical="center"/>
    </xf>
    <xf numFmtId="0" fontId="55" fillId="0" borderId="0" xfId="8" applyFont="1" applyAlignment="1">
      <alignment horizontal="center" vertical="center"/>
    </xf>
    <xf numFmtId="0" fontId="70" fillId="0" borderId="0" xfId="8" applyFont="1" applyAlignment="1">
      <alignment horizontal="left" vertical="center" wrapText="1"/>
    </xf>
    <xf numFmtId="15" fontId="80" fillId="0" borderId="0" xfId="8" applyNumberFormat="1" applyFont="1" applyAlignment="1">
      <alignment horizontal="left" vertical="center" wrapText="1"/>
    </xf>
    <xf numFmtId="2" fontId="64" fillId="0" borderId="0" xfId="8" applyNumberFormat="1" applyFont="1" applyAlignment="1">
      <alignment vertical="center"/>
    </xf>
    <xf numFmtId="0" fontId="63" fillId="0" borderId="0" xfId="8" applyFont="1" applyAlignment="1">
      <alignment horizontal="left" vertical="center" wrapText="1"/>
    </xf>
    <xf numFmtId="2" fontId="63" fillId="0" borderId="0" xfId="8" applyNumberFormat="1" applyFont="1" applyAlignment="1">
      <alignment horizontal="left" vertical="center"/>
    </xf>
    <xf numFmtId="2" fontId="64" fillId="0" borderId="0" xfId="8" applyNumberFormat="1" applyFont="1" applyAlignment="1">
      <alignment horizontal="left" vertical="center"/>
    </xf>
    <xf numFmtId="164" fontId="64" fillId="0" borderId="5" xfId="8" applyNumberFormat="1" applyFont="1" applyBorder="1" applyAlignment="1">
      <alignment vertical="center"/>
    </xf>
    <xf numFmtId="2" fontId="68" fillId="0" borderId="0" xfId="8" applyNumberFormat="1" applyFont="1" applyAlignment="1">
      <alignment horizontal="right" vertical="center"/>
    </xf>
    <xf numFmtId="0" fontId="67" fillId="0" borderId="0" xfId="8" applyFont="1" applyAlignment="1">
      <alignment horizontal="left"/>
    </xf>
    <xf numFmtId="43" fontId="64" fillId="0" borderId="0" xfId="8" applyNumberFormat="1" applyFont="1" applyAlignment="1">
      <alignment vertical="center"/>
    </xf>
    <xf numFmtId="164" fontId="64" fillId="0" borderId="0" xfId="8" applyNumberFormat="1" applyFont="1" applyAlignment="1">
      <alignment vertical="center"/>
    </xf>
    <xf numFmtId="164" fontId="64" fillId="0" borderId="0" xfId="8" applyNumberFormat="1" applyFont="1" applyAlignment="1">
      <alignment horizontal="left" vertical="center"/>
    </xf>
    <xf numFmtId="0" fontId="89" fillId="0" borderId="0" xfId="5" applyFont="1" applyAlignment="1">
      <alignment horizontal="left" vertical="center"/>
    </xf>
    <xf numFmtId="0" fontId="61" fillId="0" borderId="0" xfId="5" applyFont="1" applyAlignment="1">
      <alignment vertical="center"/>
    </xf>
    <xf numFmtId="0" fontId="60" fillId="0" borderId="0" xfId="5" applyFont="1" applyAlignment="1">
      <alignment vertical="center"/>
    </xf>
    <xf numFmtId="0" fontId="19" fillId="0" borderId="1" xfId="0" applyFont="1" applyBorder="1" applyAlignment="1">
      <alignment horizontal="left" vertical="center" wrapText="1"/>
    </xf>
    <xf numFmtId="0" fontId="19" fillId="0" borderId="1" xfId="0" applyFont="1" applyBorder="1" applyAlignment="1">
      <alignment horizontal="left" vertical="center"/>
    </xf>
    <xf numFmtId="0" fontId="18" fillId="0" borderId="1" xfId="0" applyFont="1" applyBorder="1" applyAlignment="1">
      <alignment horizontal="center" vertical="center" wrapText="1"/>
    </xf>
    <xf numFmtId="8" fontId="18" fillId="0" borderId="1" xfId="0" applyNumberFormat="1" applyFont="1" applyBorder="1" applyAlignment="1">
      <alignment horizontal="center" vertical="center" wrapText="1"/>
    </xf>
    <xf numFmtId="2" fontId="66" fillId="3" borderId="1" xfId="8" applyNumberFormat="1" applyFont="1" applyFill="1" applyBorder="1" applyAlignment="1">
      <alignment vertical="center"/>
    </xf>
    <xf numFmtId="0" fontId="56" fillId="0" borderId="11" xfId="0" applyFont="1" applyBorder="1" applyAlignment="1">
      <alignment horizontal="center" vertical="top" wrapText="1"/>
    </xf>
    <xf numFmtId="0" fontId="56" fillId="0" borderId="6" xfId="0" applyFont="1" applyBorder="1" applyAlignment="1">
      <alignment horizontal="center" vertical="top" wrapText="1"/>
    </xf>
    <xf numFmtId="0" fontId="20" fillId="0" borderId="0" xfId="0" applyFont="1" applyAlignment="1">
      <alignment vertical="center"/>
    </xf>
    <xf numFmtId="0" fontId="19" fillId="0" borderId="1" xfId="0" applyFont="1" applyBorder="1" applyAlignment="1">
      <alignment horizontal="center" vertical="center"/>
    </xf>
    <xf numFmtId="0" fontId="19" fillId="0" borderId="1" xfId="0" applyFont="1" applyBorder="1" applyAlignment="1">
      <alignment horizontal="center" vertical="center" wrapText="1"/>
    </xf>
    <xf numFmtId="0" fontId="18" fillId="0" borderId="3" xfId="0" applyFont="1" applyBorder="1" applyAlignment="1">
      <alignment horizontal="center" vertical="center" wrapText="1"/>
    </xf>
    <xf numFmtId="0" fontId="19" fillId="0" borderId="1" xfId="0" applyFont="1" applyBorder="1" applyAlignment="1">
      <alignment vertical="center" wrapText="1"/>
    </xf>
    <xf numFmtId="0" fontId="19" fillId="0" borderId="1" xfId="0" applyFont="1" applyBorder="1" applyAlignment="1">
      <alignment vertical="center"/>
    </xf>
    <xf numFmtId="164" fontId="50" fillId="0" borderId="1" xfId="0" applyNumberFormat="1" applyFont="1" applyBorder="1" applyAlignment="1">
      <alignment horizontal="center" vertical="center"/>
    </xf>
    <xf numFmtId="164" fontId="50" fillId="0" borderId="1" xfId="0" applyNumberFormat="1" applyFont="1" applyBorder="1" applyAlignment="1">
      <alignment horizontal="center" vertical="center" wrapText="1"/>
    </xf>
    <xf numFmtId="0" fontId="24" fillId="0" borderId="1" xfId="2" applyFont="1" applyFill="1" applyBorder="1" applyAlignment="1" applyProtection="1">
      <alignment horizontal="center" vertical="center"/>
    </xf>
    <xf numFmtId="164" fontId="18" fillId="0" borderId="1" xfId="0" applyNumberFormat="1" applyFont="1" applyBorder="1" applyAlignment="1">
      <alignment horizontal="center" vertical="center"/>
    </xf>
    <xf numFmtId="0" fontId="71" fillId="0" borderId="2" xfId="8" applyFont="1" applyBorder="1" applyAlignment="1">
      <alignment vertical="center"/>
    </xf>
    <xf numFmtId="0" fontId="66" fillId="0" borderId="1" xfId="8" applyFont="1" applyBorder="1" applyAlignment="1">
      <alignment horizontal="center" vertical="center"/>
    </xf>
    <xf numFmtId="2" fontId="66" fillId="0" borderId="1" xfId="8" applyNumberFormat="1" applyFont="1" applyBorder="1" applyAlignment="1">
      <alignment vertical="center"/>
    </xf>
    <xf numFmtId="15" fontId="78" fillId="0" borderId="0" xfId="8" applyNumberFormat="1" applyFont="1" applyAlignment="1">
      <alignment horizontal="right" vertical="center" wrapText="1"/>
    </xf>
    <xf numFmtId="0" fontId="79" fillId="0" borderId="0" xfId="8" applyFont="1" applyAlignment="1">
      <alignment horizontal="left" vertical="center" wrapText="1"/>
    </xf>
    <xf numFmtId="0" fontId="79" fillId="0" borderId="0" xfId="8" applyFont="1" applyAlignment="1">
      <alignment vertical="center" wrapText="1"/>
    </xf>
    <xf numFmtId="0" fontId="23" fillId="0" borderId="10" xfId="0" applyFont="1" applyBorder="1" applyAlignment="1">
      <alignment horizontal="center" vertical="center" wrapText="1"/>
    </xf>
    <xf numFmtId="0" fontId="23" fillId="0" borderId="10" xfId="0" applyFont="1" applyBorder="1" applyAlignment="1">
      <alignment horizontal="center" vertical="center"/>
    </xf>
    <xf numFmtId="0" fontId="0" fillId="0" borderId="1" xfId="0" applyBorder="1" applyAlignment="1">
      <alignment horizontal="left" vertical="center"/>
    </xf>
    <xf numFmtId="0" fontId="0" fillId="0" borderId="1" xfId="0" applyBorder="1" applyAlignment="1">
      <alignment vertical="center"/>
    </xf>
    <xf numFmtId="0" fontId="26" fillId="0" borderId="1" xfId="0" applyFont="1" applyBorder="1" applyAlignment="1">
      <alignment horizontal="left" vertical="center" wrapText="1"/>
    </xf>
    <xf numFmtId="0" fontId="26" fillId="0" borderId="1" xfId="0" applyFont="1" applyBorder="1" applyAlignment="1">
      <alignment horizontal="left" vertical="center"/>
    </xf>
    <xf numFmtId="0" fontId="26" fillId="0" borderId="1" xfId="0" applyFont="1" applyBorder="1" applyAlignment="1">
      <alignment vertical="center"/>
    </xf>
    <xf numFmtId="164" fontId="27" fillId="0" borderId="1" xfId="0" applyNumberFormat="1" applyFont="1" applyBorder="1" applyAlignment="1">
      <alignment horizontal="center" vertical="center"/>
    </xf>
    <xf numFmtId="0" fontId="18" fillId="0" borderId="1" xfId="0" applyFont="1" applyBorder="1" applyAlignment="1">
      <alignment horizontal="left" vertical="center" wrapText="1"/>
    </xf>
    <xf numFmtId="0" fontId="18" fillId="0" borderId="1" xfId="0" applyFont="1" applyBorder="1" applyAlignment="1">
      <alignment horizontal="center" vertical="center"/>
    </xf>
    <xf numFmtId="164" fontId="18" fillId="0" borderId="1" xfId="0" applyNumberFormat="1" applyFont="1" applyBorder="1" applyAlignment="1">
      <alignment horizontal="center" vertical="center" wrapText="1"/>
    </xf>
    <xf numFmtId="0" fontId="0" fillId="0" borderId="0" xfId="0" applyAlignment="1">
      <alignment horizontal="center" vertical="center"/>
    </xf>
    <xf numFmtId="0" fontId="64" fillId="3" borderId="1" xfId="8" applyFont="1" applyFill="1" applyBorder="1" applyAlignment="1">
      <alignment horizontal="center" vertical="center" wrapText="1"/>
    </xf>
    <xf numFmtId="0" fontId="63" fillId="0" borderId="3" xfId="8" applyFont="1" applyBorder="1" applyAlignment="1">
      <alignment horizontal="center" vertical="center"/>
    </xf>
    <xf numFmtId="0" fontId="63" fillId="0" borderId="12" xfId="8" applyFont="1" applyBorder="1" applyAlignment="1">
      <alignment horizontal="center" vertical="center"/>
    </xf>
    <xf numFmtId="0" fontId="64" fillId="0" borderId="2" xfId="8" applyFont="1" applyBorder="1" applyAlignment="1">
      <alignment vertical="center" wrapText="1"/>
    </xf>
    <xf numFmtId="164" fontId="64" fillId="0" borderId="5" xfId="8" applyNumberFormat="1" applyFont="1" applyBorder="1" applyAlignment="1">
      <alignment horizontal="center" vertical="center"/>
    </xf>
    <xf numFmtId="0" fontId="63" fillId="0" borderId="2" xfId="8" applyFont="1" applyBorder="1" applyAlignment="1">
      <alignment horizontal="center" vertical="center" wrapText="1"/>
    </xf>
    <xf numFmtId="0" fontId="70" fillId="0" borderId="0" xfId="8" applyFont="1" applyAlignment="1">
      <alignment vertical="center" wrapText="1"/>
    </xf>
    <xf numFmtId="0" fontId="63" fillId="3" borderId="1" xfId="8" applyFont="1" applyFill="1" applyBorder="1" applyAlignment="1">
      <alignment horizontal="center" vertical="center"/>
    </xf>
    <xf numFmtId="0" fontId="95" fillId="0" borderId="0" xfId="0" applyFont="1" applyAlignment="1">
      <alignment horizontal="left" vertical="center"/>
    </xf>
    <xf numFmtId="0" fontId="81" fillId="2" borderId="1" xfId="8" applyFont="1" applyFill="1" applyBorder="1" applyAlignment="1">
      <alignment vertical="center"/>
    </xf>
    <xf numFmtId="0" fontId="100" fillId="0" borderId="0" xfId="8" applyFont="1" applyAlignment="1">
      <alignment horizontal="left" vertical="center"/>
    </xf>
    <xf numFmtId="0" fontId="102" fillId="0" borderId="0" xfId="0" applyFont="1"/>
    <xf numFmtId="0" fontId="97" fillId="0" borderId="1" xfId="0" applyFont="1" applyBorder="1" applyAlignment="1">
      <alignment vertical="center"/>
    </xf>
    <xf numFmtId="0" fontId="98" fillId="0" borderId="1" xfId="8" applyFont="1" applyBorder="1" applyAlignment="1">
      <alignment vertical="center" wrapText="1"/>
    </xf>
    <xf numFmtId="0" fontId="71" fillId="0" borderId="5" xfId="8" applyFont="1" applyBorder="1" applyAlignment="1">
      <alignment horizontal="right" vertical="center"/>
    </xf>
    <xf numFmtId="0" fontId="98" fillId="0" borderId="0" xfId="8" applyFont="1" applyAlignment="1">
      <alignment vertical="center" wrapText="1"/>
    </xf>
    <xf numFmtId="15" fontId="103" fillId="0" borderId="0" xfId="8" applyNumberFormat="1" applyFont="1" applyAlignment="1">
      <alignment horizontal="left" vertical="center"/>
    </xf>
    <xf numFmtId="164" fontId="104" fillId="0" borderId="0" xfId="8" applyNumberFormat="1" applyFont="1" applyAlignment="1">
      <alignment horizontal="left" vertical="center"/>
    </xf>
    <xf numFmtId="0" fontId="81" fillId="0" borderId="0" xfId="8" applyFont="1" applyAlignment="1">
      <alignment horizontal="left" vertical="center"/>
    </xf>
    <xf numFmtId="0" fontId="81" fillId="0" borderId="0" xfId="8" applyFont="1" applyAlignment="1">
      <alignment vertical="center"/>
    </xf>
    <xf numFmtId="2" fontId="81" fillId="0" borderId="0" xfId="8" applyNumberFormat="1" applyFont="1" applyAlignment="1">
      <alignment horizontal="left" vertical="center"/>
    </xf>
    <xf numFmtId="164" fontId="78" fillId="0" borderId="0" xfId="8" applyNumberFormat="1" applyFont="1" applyAlignment="1">
      <alignment horizontal="right" vertical="center"/>
    </xf>
    <xf numFmtId="164" fontId="70" fillId="0" borderId="0" xfId="8" applyNumberFormat="1" applyFont="1" applyAlignment="1">
      <alignment horizontal="right" vertical="center" wrapText="1"/>
    </xf>
    <xf numFmtId="164" fontId="80" fillId="0" borderId="0" xfId="8" applyNumberFormat="1" applyFont="1" applyAlignment="1">
      <alignment horizontal="right" vertical="center" wrapText="1"/>
    </xf>
    <xf numFmtId="164" fontId="81" fillId="0" borderId="0" xfId="8" applyNumberFormat="1" applyFont="1" applyAlignment="1">
      <alignment horizontal="right" vertical="center"/>
    </xf>
    <xf numFmtId="164" fontId="104" fillId="0" borderId="0" xfId="8" applyNumberFormat="1" applyFont="1" applyAlignment="1">
      <alignment horizontal="right" vertical="center"/>
    </xf>
    <xf numFmtId="164" fontId="98" fillId="0" borderId="1" xfId="8" applyNumberFormat="1" applyFont="1" applyBorder="1" applyAlignment="1">
      <alignment horizontal="right" vertical="center"/>
    </xf>
    <xf numFmtId="164" fontId="81" fillId="2" borderId="1" xfId="8" applyNumberFormat="1" applyFont="1" applyFill="1" applyBorder="1" applyAlignment="1">
      <alignment horizontal="right" vertical="center"/>
    </xf>
    <xf numFmtId="164" fontId="81" fillId="2" borderId="0" xfId="8" applyNumberFormat="1" applyFont="1" applyFill="1" applyAlignment="1">
      <alignment horizontal="right" vertical="center"/>
    </xf>
    <xf numFmtId="164" fontId="63" fillId="0" borderId="0" xfId="8" applyNumberFormat="1" applyFont="1" applyAlignment="1">
      <alignment horizontal="right" vertical="center"/>
    </xf>
    <xf numFmtId="164" fontId="64" fillId="0" borderId="0" xfId="8" applyNumberFormat="1" applyFont="1" applyAlignment="1">
      <alignment horizontal="right" vertical="center"/>
    </xf>
    <xf numFmtId="164" fontId="63" fillId="0" borderId="0" xfId="8" applyNumberFormat="1" applyFont="1" applyAlignment="1">
      <alignment horizontal="right" vertical="center" wrapText="1"/>
    </xf>
    <xf numFmtId="164" fontId="46" fillId="0" borderId="0" xfId="8" applyNumberFormat="1" applyFont="1" applyAlignment="1">
      <alignment horizontal="right"/>
    </xf>
    <xf numFmtId="2" fontId="81" fillId="0" borderId="1" xfId="8" applyNumberFormat="1" applyFont="1" applyBorder="1" applyAlignment="1">
      <alignment horizontal="left" vertical="center"/>
    </xf>
    <xf numFmtId="164" fontId="81" fillId="0" borderId="1" xfId="8" applyNumberFormat="1" applyFont="1" applyBorder="1" applyAlignment="1">
      <alignment horizontal="right" vertical="center"/>
    </xf>
    <xf numFmtId="0" fontId="97" fillId="0" borderId="0" xfId="0" applyFont="1" applyAlignment="1">
      <alignment vertical="center"/>
    </xf>
    <xf numFmtId="0" fontId="64" fillId="0" borderId="0" xfId="8" applyFont="1" applyAlignment="1">
      <alignment horizontal="center" vertical="center" wrapText="1"/>
    </xf>
    <xf numFmtId="0" fontId="71" fillId="0" borderId="1" xfId="8" applyFont="1" applyBorder="1" applyAlignment="1">
      <alignment vertical="center" wrapText="1"/>
    </xf>
    <xf numFmtId="0" fontId="111" fillId="0" borderId="0" xfId="0" applyFont="1" applyAlignment="1">
      <alignment vertical="center"/>
    </xf>
    <xf numFmtId="49" fontId="111" fillId="0" borderId="1" xfId="0" applyNumberFormat="1" applyFont="1" applyBorder="1" applyAlignment="1">
      <alignment vertical="center"/>
    </xf>
    <xf numFmtId="49" fontId="111" fillId="0" borderId="1" xfId="0" applyNumberFormat="1" applyFont="1" applyBorder="1" applyAlignment="1">
      <alignment vertical="center" wrapText="1"/>
    </xf>
    <xf numFmtId="49" fontId="111" fillId="0" borderId="0" xfId="13" applyNumberFormat="1" applyFont="1" applyAlignment="1">
      <alignment vertical="center" wrapText="1"/>
    </xf>
    <xf numFmtId="0" fontId="111" fillId="0" borderId="0" xfId="13" applyFont="1" applyAlignment="1">
      <alignment vertical="center"/>
    </xf>
    <xf numFmtId="49" fontId="111" fillId="0" borderId="1" xfId="13" applyNumberFormat="1" applyFont="1" applyBorder="1" applyAlignment="1">
      <alignment vertical="center"/>
    </xf>
    <xf numFmtId="49" fontId="111" fillId="0" borderId="1" xfId="13" applyNumberFormat="1" applyFont="1" applyBorder="1" applyAlignment="1">
      <alignment vertical="center" wrapText="1"/>
    </xf>
    <xf numFmtId="49" fontId="111" fillId="0" borderId="0" xfId="13" applyNumberFormat="1" applyFont="1" applyAlignment="1">
      <alignment vertical="center"/>
    </xf>
    <xf numFmtId="49" fontId="14" fillId="0" borderId="0" xfId="14" applyNumberFormat="1" applyAlignment="1">
      <alignment vertical="center" wrapText="1"/>
    </xf>
    <xf numFmtId="0" fontId="14" fillId="0" borderId="0" xfId="14" applyAlignment="1">
      <alignment vertical="center"/>
    </xf>
    <xf numFmtId="49" fontId="14" fillId="0" borderId="0" xfId="14" applyNumberFormat="1" applyAlignment="1">
      <alignment vertical="center"/>
    </xf>
    <xf numFmtId="49" fontId="111" fillId="0" borderId="1" xfId="15" applyNumberFormat="1" applyFont="1" applyBorder="1" applyAlignment="1">
      <alignment vertical="center"/>
    </xf>
    <xf numFmtId="49" fontId="111" fillId="0" borderId="1" xfId="15" applyNumberFormat="1" applyFont="1" applyBorder="1" applyAlignment="1">
      <alignment vertical="center" wrapText="1"/>
    </xf>
    <xf numFmtId="0" fontId="111" fillId="0" borderId="0" xfId="15" applyFont="1" applyAlignment="1">
      <alignment vertical="center"/>
    </xf>
    <xf numFmtId="0" fontId="71" fillId="0" borderId="0" xfId="6" applyFont="1" applyAlignment="1">
      <alignment horizontal="left" vertical="center"/>
    </xf>
    <xf numFmtId="0" fontId="118" fillId="0" borderId="1" xfId="6" applyFont="1" applyBorder="1" applyAlignment="1">
      <alignment horizontal="left" vertical="center" wrapText="1"/>
    </xf>
    <xf numFmtId="0" fontId="118" fillId="0" borderId="1" xfId="6" applyFont="1" applyBorder="1" applyAlignment="1">
      <alignment horizontal="center" vertical="center" wrapText="1"/>
    </xf>
    <xf numFmtId="0" fontId="119" fillId="0" borderId="0" xfId="6" applyFont="1" applyAlignment="1">
      <alignment horizontal="center" vertical="center"/>
    </xf>
    <xf numFmtId="0" fontId="119" fillId="0" borderId="1" xfId="6" applyFont="1" applyBorder="1" applyAlignment="1">
      <alignment horizontal="left" vertical="center" wrapText="1"/>
    </xf>
    <xf numFmtId="0" fontId="118" fillId="0" borderId="1" xfId="6" applyFont="1" applyBorder="1" applyAlignment="1">
      <alignment vertical="center" wrapText="1"/>
    </xf>
    <xf numFmtId="0" fontId="118" fillId="0" borderId="0" xfId="6" applyFont="1" applyAlignment="1">
      <alignment horizontal="center" vertical="center"/>
    </xf>
    <xf numFmtId="0" fontId="122" fillId="0" borderId="0" xfId="0" applyFont="1" applyAlignment="1">
      <alignment horizontal="left" vertical="center"/>
    </xf>
    <xf numFmtId="0" fontId="123" fillId="0" borderId="0" xfId="0" applyFont="1" applyAlignment="1">
      <alignment vertical="center"/>
    </xf>
    <xf numFmtId="0" fontId="112" fillId="0" borderId="0" xfId="6" applyFont="1" applyAlignment="1">
      <alignment horizontal="left" wrapText="1"/>
    </xf>
    <xf numFmtId="0" fontId="63" fillId="4" borderId="1" xfId="8" applyFont="1" applyFill="1" applyBorder="1" applyAlignment="1">
      <alignment horizontal="center" vertical="center"/>
    </xf>
    <xf numFmtId="2" fontId="63" fillId="4" borderId="1" xfId="8" applyNumberFormat="1" applyFont="1" applyFill="1" applyBorder="1" applyAlignment="1">
      <alignment vertical="center"/>
    </xf>
    <xf numFmtId="1" fontId="64" fillId="4" borderId="1" xfId="8" applyNumberFormat="1" applyFont="1" applyFill="1" applyBorder="1" applyAlignment="1" applyProtection="1">
      <alignment horizontal="center" vertical="center"/>
      <protection locked="0"/>
    </xf>
    <xf numFmtId="2" fontId="63" fillId="4" borderId="1" xfId="8" applyNumberFormat="1" applyFont="1" applyFill="1" applyBorder="1" applyAlignment="1">
      <alignment horizontal="right" vertical="center"/>
    </xf>
    <xf numFmtId="0" fontId="64" fillId="4" borderId="3" xfId="8" applyFont="1" applyFill="1" applyBorder="1" applyAlignment="1">
      <alignment horizontal="center" vertical="center" wrapText="1"/>
    </xf>
    <xf numFmtId="0" fontId="64" fillId="4" borderId="1" xfId="8" applyFont="1" applyFill="1" applyBorder="1" applyAlignment="1">
      <alignment horizontal="center" vertical="center" wrapText="1"/>
    </xf>
    <xf numFmtId="49" fontId="12" fillId="0" borderId="1" xfId="14" applyNumberFormat="1" applyFont="1" applyBorder="1" applyAlignment="1">
      <alignment vertical="center" wrapText="1"/>
    </xf>
    <xf numFmtId="49" fontId="12" fillId="0" borderId="1" xfId="14" applyNumberFormat="1" applyFont="1" applyBorder="1" applyAlignment="1">
      <alignment vertical="center"/>
    </xf>
    <xf numFmtId="49" fontId="12" fillId="0" borderId="1" xfId="0" applyNumberFormat="1" applyFont="1" applyBorder="1" applyAlignment="1">
      <alignment vertical="center" wrapText="1"/>
    </xf>
    <xf numFmtId="49" fontId="12" fillId="0" borderId="0" xfId="15" applyNumberFormat="1" applyFont="1" applyAlignment="1">
      <alignment vertical="center" wrapText="1"/>
    </xf>
    <xf numFmtId="49" fontId="12" fillId="0" borderId="0" xfId="15" applyNumberFormat="1" applyFont="1" applyAlignment="1">
      <alignment vertical="center"/>
    </xf>
    <xf numFmtId="0" fontId="12" fillId="0" borderId="0" xfId="15" applyFont="1" applyAlignment="1">
      <alignment vertical="center"/>
    </xf>
    <xf numFmtId="49" fontId="64" fillId="0" borderId="0" xfId="14" applyNumberFormat="1" applyFont="1" applyAlignment="1">
      <alignment vertical="center"/>
    </xf>
    <xf numFmtId="49" fontId="64" fillId="0" borderId="0" xfId="15" applyNumberFormat="1" applyFont="1" applyAlignment="1">
      <alignment vertical="center"/>
    </xf>
    <xf numFmtId="164" fontId="118" fillId="0" borderId="1" xfId="6" applyNumberFormat="1" applyFont="1" applyBorder="1" applyAlignment="1">
      <alignment horizontal="left" vertical="center" wrapText="1"/>
    </xf>
    <xf numFmtId="0" fontId="126" fillId="0" borderId="0" xfId="6" applyFont="1" applyAlignment="1">
      <alignment horizontal="left" vertical="center" wrapText="1"/>
    </xf>
    <xf numFmtId="0" fontId="78" fillId="0" borderId="0" xfId="8" applyFont="1" applyAlignment="1">
      <alignment horizontal="left" vertical="center" wrapText="1"/>
    </xf>
    <xf numFmtId="0" fontId="62" fillId="0" borderId="0" xfId="0" applyFont="1" applyAlignment="1">
      <alignment horizontal="left" vertical="center"/>
    </xf>
    <xf numFmtId="0" fontId="39" fillId="0" borderId="1" xfId="0" applyFont="1" applyBorder="1" applyAlignment="1">
      <alignment vertical="center"/>
    </xf>
    <xf numFmtId="0" fontId="0" fillId="0" borderId="1" xfId="0" applyBorder="1" applyAlignment="1">
      <alignment horizontal="center" vertical="center"/>
    </xf>
    <xf numFmtId="0" fontId="39" fillId="0" borderId="1" xfId="0" applyFont="1" applyBorder="1" applyAlignment="1">
      <alignment horizontal="center" vertical="center"/>
    </xf>
    <xf numFmtId="0" fontId="50" fillId="0" borderId="1" xfId="0" applyFont="1" applyBorder="1" applyAlignment="1">
      <alignment horizontal="center" vertical="center"/>
    </xf>
    <xf numFmtId="0" fontId="127" fillId="0" borderId="1" xfId="0" applyFont="1" applyBorder="1" applyAlignment="1">
      <alignment horizontal="center" vertical="center"/>
    </xf>
    <xf numFmtId="0" fontId="102" fillId="0" borderId="0" xfId="0" applyFont="1" applyAlignment="1">
      <alignment vertical="center"/>
    </xf>
    <xf numFmtId="0" fontId="128" fillId="0" borderId="1" xfId="0" applyFont="1" applyBorder="1" applyAlignment="1">
      <alignment vertical="center"/>
    </xf>
    <xf numFmtId="8" fontId="128" fillId="0" borderId="1" xfId="0" applyNumberFormat="1" applyFont="1" applyBorder="1" applyAlignment="1">
      <alignment vertical="center"/>
    </xf>
    <xf numFmtId="2" fontId="66" fillId="4" borderId="2" xfId="8" applyNumberFormat="1" applyFont="1" applyFill="1" applyBorder="1" applyAlignment="1">
      <alignment vertical="center"/>
    </xf>
    <xf numFmtId="1" fontId="71" fillId="4" borderId="1" xfId="8" applyNumberFormat="1" applyFont="1" applyFill="1" applyBorder="1" applyAlignment="1" applyProtection="1">
      <alignment horizontal="center" vertical="center"/>
      <protection locked="0"/>
    </xf>
    <xf numFmtId="2" fontId="66" fillId="4" borderId="1" xfId="8" applyNumberFormat="1" applyFont="1" applyFill="1" applyBorder="1" applyAlignment="1">
      <alignment horizontal="right" vertical="center"/>
    </xf>
    <xf numFmtId="0" fontId="125" fillId="0" borderId="0" xfId="6" applyFont="1" applyAlignment="1">
      <alignment horizontal="left" wrapText="1"/>
    </xf>
    <xf numFmtId="0" fontId="125" fillId="0" borderId="0" xfId="6" applyFont="1" applyAlignment="1">
      <alignment horizontal="left" vertical="center" wrapText="1"/>
    </xf>
    <xf numFmtId="2" fontId="66" fillId="4" borderId="1" xfId="8" applyNumberFormat="1" applyFont="1" applyFill="1" applyBorder="1" applyAlignment="1">
      <alignment vertical="center"/>
    </xf>
    <xf numFmtId="0" fontId="66" fillId="4" borderId="1" xfId="8" applyFont="1" applyFill="1" applyBorder="1" applyAlignment="1">
      <alignment horizontal="center" vertical="center"/>
    </xf>
    <xf numFmtId="0" fontId="66" fillId="3" borderId="1" xfId="8" applyFont="1" applyFill="1" applyBorder="1" applyAlignment="1">
      <alignment horizontal="center" vertical="center"/>
    </xf>
    <xf numFmtId="0" fontId="63" fillId="0" borderId="1" xfId="8" quotePrefix="1" applyFont="1" applyBorder="1" applyAlignment="1">
      <alignment horizontal="center" vertical="center"/>
    </xf>
    <xf numFmtId="0" fontId="64" fillId="0" borderId="1" xfId="8" applyFont="1" applyBorder="1" applyAlignment="1">
      <alignment horizontal="center" vertical="center" wrapText="1"/>
    </xf>
    <xf numFmtId="1" fontId="71" fillId="3" borderId="1" xfId="8" applyNumberFormat="1" applyFont="1" applyFill="1" applyBorder="1" applyAlignment="1" applyProtection="1">
      <alignment horizontal="center" vertical="center"/>
      <protection locked="0"/>
    </xf>
    <xf numFmtId="0" fontId="64" fillId="0" borderId="1" xfId="8" applyFont="1" applyBorder="1" applyAlignment="1">
      <alignment vertical="center" wrapText="1"/>
    </xf>
    <xf numFmtId="0" fontId="64" fillId="0" borderId="5" xfId="8" applyFont="1" applyBorder="1" applyAlignment="1">
      <alignment vertical="center" wrapText="1"/>
    </xf>
    <xf numFmtId="0" fontId="131" fillId="0" borderId="1" xfId="2" quotePrefix="1" applyFont="1" applyBorder="1" applyAlignment="1" applyProtection="1">
      <alignment horizontal="left" vertical="center" wrapText="1"/>
    </xf>
    <xf numFmtId="0" fontId="131" fillId="0" borderId="1" xfId="2" applyFont="1" applyBorder="1" applyAlignment="1" applyProtection="1">
      <alignment horizontal="left" vertical="center" wrapText="1"/>
    </xf>
    <xf numFmtId="44" fontId="131" fillId="0" borderId="1" xfId="2" quotePrefix="1" applyNumberFormat="1" applyFont="1" applyBorder="1" applyAlignment="1" applyProtection="1">
      <alignment horizontal="left" vertical="center" wrapText="1"/>
    </xf>
    <xf numFmtId="0" fontId="78" fillId="0" borderId="0" xfId="8" applyFont="1" applyAlignment="1">
      <alignment horizontal="left" vertical="center"/>
    </xf>
    <xf numFmtId="0" fontId="20" fillId="0" borderId="1" xfId="0" applyFont="1" applyBorder="1" applyAlignment="1">
      <alignment vertical="center"/>
    </xf>
    <xf numFmtId="0" fontId="66" fillId="0" borderId="0" xfId="8" applyFont="1" applyAlignment="1">
      <alignment vertical="center" wrapText="1"/>
    </xf>
    <xf numFmtId="0" fontId="107" fillId="0" borderId="0" xfId="8" applyFont="1" applyAlignment="1">
      <alignment horizontal="left" vertical="center"/>
    </xf>
    <xf numFmtId="164" fontId="71" fillId="0" borderId="0" xfId="8" applyNumberFormat="1" applyFont="1" applyAlignment="1">
      <alignment horizontal="right" vertical="center"/>
    </xf>
    <xf numFmtId="0" fontId="77" fillId="0" borderId="0" xfId="0" applyFont="1" applyAlignment="1">
      <alignment vertical="center"/>
    </xf>
    <xf numFmtId="0" fontId="64" fillId="2" borderId="0" xfId="8" applyFont="1" applyFill="1" applyAlignment="1">
      <alignment vertical="center"/>
    </xf>
    <xf numFmtId="164" fontId="64" fillId="2" borderId="0" xfId="8" applyNumberFormat="1" applyFont="1" applyFill="1" applyAlignment="1">
      <alignment horizontal="right" vertical="center"/>
    </xf>
    <xf numFmtId="0" fontId="133" fillId="0" borderId="0" xfId="0" applyFont="1" applyAlignment="1">
      <alignment vertical="center"/>
    </xf>
    <xf numFmtId="49" fontId="11" fillId="0" borderId="1" xfId="14" applyNumberFormat="1" applyFont="1" applyBorder="1" applyAlignment="1">
      <alignment vertical="center" wrapText="1"/>
    </xf>
    <xf numFmtId="0" fontId="55" fillId="0" borderId="0" xfId="8" applyFont="1" applyAlignment="1">
      <alignment horizontal="left"/>
    </xf>
    <xf numFmtId="0" fontId="40" fillId="0" borderId="0" xfId="0" applyFont="1"/>
    <xf numFmtId="0" fontId="20" fillId="0" borderId="1" xfId="0" applyFont="1" applyBorder="1" applyAlignment="1">
      <alignment horizontal="left" vertical="center"/>
    </xf>
    <xf numFmtId="0" fontId="20" fillId="0" borderId="3" xfId="0" applyFont="1" applyBorder="1" applyAlignment="1">
      <alignment vertical="center"/>
    </xf>
    <xf numFmtId="0" fontId="86" fillId="0" borderId="0" xfId="0" applyFont="1" applyAlignment="1">
      <alignment vertical="center"/>
    </xf>
    <xf numFmtId="0" fontId="85" fillId="0" borderId="0" xfId="0" applyFont="1" applyAlignment="1">
      <alignment vertical="center"/>
    </xf>
    <xf numFmtId="0" fontId="33" fillId="0" borderId="0" xfId="0" applyFont="1" applyAlignment="1">
      <alignment horizontal="center" wrapText="1"/>
    </xf>
    <xf numFmtId="0" fontId="22" fillId="0" borderId="0" xfId="2" applyFill="1" applyAlignment="1" applyProtection="1">
      <alignment horizontal="center"/>
    </xf>
    <xf numFmtId="0" fontId="34" fillId="0" borderId="0" xfId="0" applyFont="1" applyAlignment="1">
      <alignment wrapText="1"/>
    </xf>
    <xf numFmtId="0" fontId="18" fillId="0" borderId="1" xfId="0" applyFont="1" applyBorder="1" applyAlignment="1">
      <alignment vertical="center" wrapText="1"/>
    </xf>
    <xf numFmtId="0" fontId="10" fillId="0" borderId="0" xfId="16" applyAlignment="1">
      <alignment vertical="center"/>
    </xf>
    <xf numFmtId="0" fontId="68" fillId="0" borderId="0" xfId="16" applyFont="1" applyAlignment="1">
      <alignment vertical="center"/>
    </xf>
    <xf numFmtId="49" fontId="10" fillId="0" borderId="0" xfId="16" applyNumberFormat="1" applyAlignment="1">
      <alignment vertical="center"/>
    </xf>
    <xf numFmtId="49" fontId="10" fillId="0" borderId="0" xfId="16" applyNumberFormat="1" applyAlignment="1">
      <alignment vertical="center" wrapText="1"/>
    </xf>
    <xf numFmtId="49" fontId="10" fillId="0" borderId="1" xfId="16" applyNumberFormat="1" applyBorder="1" applyAlignment="1">
      <alignment vertical="center"/>
    </xf>
    <xf numFmtId="49" fontId="10" fillId="0" borderId="1" xfId="16" applyNumberFormat="1" applyBorder="1" applyAlignment="1">
      <alignment vertical="center" wrapText="1"/>
    </xf>
    <xf numFmtId="49" fontId="10" fillId="0" borderId="1" xfId="0" applyNumberFormat="1" applyFont="1" applyBorder="1" applyAlignment="1">
      <alignment vertical="center" wrapText="1"/>
    </xf>
    <xf numFmtId="49" fontId="10" fillId="0" borderId="0" xfId="16" applyNumberFormat="1" applyAlignment="1">
      <alignment horizontal="left" vertical="center"/>
    </xf>
    <xf numFmtId="49" fontId="10" fillId="0" borderId="0" xfId="16" applyNumberFormat="1" applyAlignment="1">
      <alignment horizontal="left" vertical="center" wrapText="1"/>
    </xf>
    <xf numFmtId="0" fontId="10" fillId="0" borderId="0" xfId="16" applyAlignment="1">
      <alignment horizontal="left" vertical="center"/>
    </xf>
    <xf numFmtId="49" fontId="10" fillId="0" borderId="1" xfId="14" applyNumberFormat="1" applyFont="1" applyBorder="1" applyAlignment="1">
      <alignment vertical="center" wrapText="1"/>
    </xf>
    <xf numFmtId="0" fontId="134" fillId="0" borderId="1" xfId="2" quotePrefix="1" applyFont="1" applyBorder="1" applyAlignment="1" applyProtection="1">
      <alignment horizontal="left" vertical="center" wrapText="1"/>
    </xf>
    <xf numFmtId="49" fontId="8" fillId="0" borderId="1" xfId="15" applyNumberFormat="1" applyFont="1" applyBorder="1" applyAlignment="1">
      <alignment vertical="center" wrapText="1"/>
    </xf>
    <xf numFmtId="49" fontId="8" fillId="0" borderId="1" xfId="0" applyNumberFormat="1" applyFont="1" applyBorder="1" applyAlignment="1">
      <alignment vertical="center" wrapText="1"/>
    </xf>
    <xf numFmtId="49" fontId="8" fillId="0" borderId="1" xfId="16" applyNumberFormat="1" applyFont="1" applyBorder="1" applyAlignment="1">
      <alignment vertical="center" wrapText="1"/>
    </xf>
    <xf numFmtId="49" fontId="8" fillId="0" borderId="1" xfId="14" applyNumberFormat="1" applyFont="1" applyBorder="1" applyAlignment="1">
      <alignment vertical="center" wrapText="1"/>
    </xf>
    <xf numFmtId="0" fontId="71" fillId="0" borderId="0" xfId="13" applyFont="1" applyAlignment="1">
      <alignment horizontal="center" vertical="center"/>
    </xf>
    <xf numFmtId="49" fontId="136" fillId="0" borderId="0" xfId="13" applyNumberFormat="1" applyFont="1" applyAlignment="1">
      <alignment vertical="center" wrapText="1"/>
    </xf>
    <xf numFmtId="49" fontId="136" fillId="0" borderId="0" xfId="13" applyNumberFormat="1" applyFont="1" applyAlignment="1">
      <alignment vertical="center"/>
    </xf>
    <xf numFmtId="49" fontId="112" fillId="0" borderId="0" xfId="13" applyNumberFormat="1" applyFont="1" applyAlignment="1">
      <alignment vertical="center"/>
    </xf>
    <xf numFmtId="49" fontId="108" fillId="0" borderId="1" xfId="14" applyNumberFormat="1" applyFont="1" applyBorder="1" applyAlignment="1">
      <alignment vertical="center" wrapText="1"/>
    </xf>
    <xf numFmtId="49" fontId="109" fillId="0" borderId="1" xfId="13" applyNumberFormat="1" applyFont="1" applyBorder="1" applyAlignment="1">
      <alignment vertical="center"/>
    </xf>
    <xf numFmtId="49" fontId="109" fillId="0" borderId="1" xfId="13" applyNumberFormat="1" applyFont="1" applyBorder="1" applyAlignment="1">
      <alignment vertical="center" wrapText="1"/>
    </xf>
    <xf numFmtId="0" fontId="140" fillId="0" borderId="1" xfId="2" quotePrefix="1" applyFont="1" applyBorder="1" applyAlignment="1" applyProtection="1">
      <alignment horizontal="left" vertical="center" wrapText="1"/>
    </xf>
    <xf numFmtId="0" fontId="59" fillId="0" borderId="0" xfId="0" applyFont="1" applyAlignment="1">
      <alignment horizontal="left" vertical="center"/>
    </xf>
    <xf numFmtId="0" fontId="141" fillId="0" borderId="0" xfId="0" applyFont="1" applyAlignment="1">
      <alignment horizontal="center" vertical="center"/>
    </xf>
    <xf numFmtId="0" fontId="60" fillId="0" borderId="0" xfId="0" applyFont="1" applyAlignment="1">
      <alignment vertical="center"/>
    </xf>
    <xf numFmtId="0" fontId="21" fillId="0" borderId="0" xfId="0" applyFont="1" applyAlignment="1">
      <alignment vertical="center"/>
    </xf>
    <xf numFmtId="0" fontId="60" fillId="0" borderId="0" xfId="0" applyFont="1" applyAlignment="1">
      <alignment horizontal="left" vertical="center"/>
    </xf>
    <xf numFmtId="0" fontId="60" fillId="0" borderId="0" xfId="0" applyFont="1" applyAlignment="1">
      <alignment horizontal="center" vertical="center"/>
    </xf>
    <xf numFmtId="0" fontId="59" fillId="0" borderId="0" xfId="0" applyFont="1" applyAlignment="1">
      <alignment horizontal="right" vertical="center"/>
    </xf>
    <xf numFmtId="0" fontId="59" fillId="0" borderId="0" xfId="0" applyFont="1" applyAlignment="1">
      <alignment vertical="center"/>
    </xf>
    <xf numFmtId="0" fontId="60" fillId="0" borderId="0" xfId="2" applyFont="1" applyAlignment="1" applyProtection="1">
      <alignment horizontal="left" vertical="center"/>
    </xf>
    <xf numFmtId="0" fontId="21" fillId="0" borderId="0" xfId="0" applyFont="1" applyAlignment="1">
      <alignment horizontal="center" vertical="center"/>
    </xf>
    <xf numFmtId="49" fontId="7" fillId="0" borderId="0" xfId="16" applyNumberFormat="1" applyFont="1" applyAlignment="1">
      <alignment horizontal="left" vertical="center"/>
    </xf>
    <xf numFmtId="0" fontId="142" fillId="0" borderId="0" xfId="0" applyFont="1"/>
    <xf numFmtId="0" fontId="143" fillId="0" borderId="0" xfId="0" applyFont="1" applyAlignment="1">
      <alignment horizontal="center" vertical="center"/>
    </xf>
    <xf numFmtId="0" fontId="66" fillId="4" borderId="2" xfId="8" applyFont="1" applyFill="1" applyBorder="1" applyAlignment="1">
      <alignment horizontal="center" vertical="center"/>
    </xf>
    <xf numFmtId="0" fontId="66" fillId="0" borderId="2" xfId="8" applyFont="1" applyBorder="1" applyAlignment="1">
      <alignment horizontal="center" vertical="center"/>
    </xf>
    <xf numFmtId="0" fontId="66" fillId="0" borderId="8" xfId="8" applyFont="1" applyBorder="1" applyAlignment="1">
      <alignment horizontal="center" vertical="center"/>
    </xf>
    <xf numFmtId="2" fontId="66" fillId="0" borderId="2" xfId="8" applyNumberFormat="1" applyFont="1" applyBorder="1" applyAlignment="1">
      <alignment horizontal="right" vertical="center"/>
    </xf>
    <xf numFmtId="0" fontId="71" fillId="0" borderId="2" xfId="8" applyFont="1" applyBorder="1" applyAlignment="1">
      <alignment horizontal="center" vertical="center" wrapText="1"/>
    </xf>
    <xf numFmtId="2" fontId="66" fillId="4" borderId="2" xfId="8" applyNumberFormat="1" applyFont="1" applyFill="1" applyBorder="1" applyAlignment="1">
      <alignment horizontal="right" vertical="center"/>
    </xf>
    <xf numFmtId="164" fontId="98" fillId="0" borderId="0" xfId="8" applyNumberFormat="1" applyFont="1" applyAlignment="1">
      <alignment horizontal="right" vertical="center"/>
    </xf>
    <xf numFmtId="0" fontId="128" fillId="0" borderId="0" xfId="0" applyFont="1" applyAlignment="1">
      <alignment vertical="center"/>
    </xf>
    <xf numFmtId="8" fontId="128" fillId="0" borderId="0" xfId="0" applyNumberFormat="1" applyFont="1" applyAlignment="1">
      <alignment vertical="center"/>
    </xf>
    <xf numFmtId="44" fontId="63" fillId="3" borderId="1" xfId="8" applyNumberFormat="1" applyFont="1" applyFill="1" applyBorder="1" applyAlignment="1">
      <alignment horizontal="center" vertical="center"/>
    </xf>
    <xf numFmtId="1" fontId="64" fillId="3" borderId="1" xfId="8" applyNumberFormat="1" applyFont="1" applyFill="1" applyBorder="1" applyAlignment="1">
      <alignment horizontal="center" vertical="center"/>
    </xf>
    <xf numFmtId="0" fontId="66" fillId="3" borderId="2" xfId="8" applyFont="1" applyFill="1" applyBorder="1" applyAlignment="1">
      <alignment horizontal="center" vertical="center"/>
    </xf>
    <xf numFmtId="49" fontId="5" fillId="0" borderId="1" xfId="15" applyNumberFormat="1" applyFont="1" applyBorder="1" applyAlignment="1">
      <alignment vertical="center"/>
    </xf>
    <xf numFmtId="49" fontId="5" fillId="0" borderId="1" xfId="15" applyNumberFormat="1" applyFont="1" applyBorder="1" applyAlignment="1">
      <alignment vertical="center" wrapText="1"/>
    </xf>
    <xf numFmtId="0" fontId="5" fillId="0" borderId="0" xfId="15" applyFont="1" applyAlignment="1">
      <alignment vertical="center"/>
    </xf>
    <xf numFmtId="49" fontId="5" fillId="0" borderId="1" xfId="0" applyNumberFormat="1" applyFont="1" applyBorder="1" applyAlignment="1">
      <alignment vertical="center" wrapText="1"/>
    </xf>
    <xf numFmtId="49" fontId="5" fillId="0" borderId="1" xfId="16" applyNumberFormat="1" applyFont="1" applyBorder="1" applyAlignment="1">
      <alignment vertical="center" wrapText="1"/>
    </xf>
    <xf numFmtId="49" fontId="5" fillId="0" borderId="1" xfId="14" applyNumberFormat="1" applyFont="1" applyBorder="1" applyAlignment="1">
      <alignment vertical="center" wrapText="1"/>
    </xf>
    <xf numFmtId="49" fontId="5" fillId="0" borderId="0" xfId="15" applyNumberFormat="1" applyFont="1" applyAlignment="1">
      <alignment vertical="center"/>
    </xf>
    <xf numFmtId="49" fontId="5" fillId="0" borderId="0" xfId="15" applyNumberFormat="1" applyFont="1" applyAlignment="1">
      <alignment vertical="center" wrapText="1"/>
    </xf>
    <xf numFmtId="0" fontId="23" fillId="0" borderId="3" xfId="5" applyFont="1" applyBorder="1" applyAlignment="1">
      <alignment horizontal="right" vertical="center" wrapText="1"/>
    </xf>
    <xf numFmtId="0" fontId="23" fillId="0" borderId="0" xfId="5" applyFont="1" applyAlignment="1">
      <alignment horizontal="right" vertical="center"/>
    </xf>
    <xf numFmtId="0" fontId="18" fillId="0" borderId="0" xfId="5" applyFont="1" applyAlignment="1">
      <alignment horizontal="right" vertical="center" wrapText="1"/>
    </xf>
    <xf numFmtId="0" fontId="0" fillId="0" borderId="1" xfId="0" applyBorder="1"/>
    <xf numFmtId="0" fontId="0" fillId="0" borderId="1" xfId="0" applyBorder="1" applyAlignment="1">
      <alignment horizontal="center"/>
    </xf>
    <xf numFmtId="49" fontId="4" fillId="0" borderId="1" xfId="15" applyNumberFormat="1" applyFont="1" applyBorder="1" applyAlignment="1">
      <alignment vertical="center" wrapText="1"/>
    </xf>
    <xf numFmtId="49" fontId="6" fillId="0" borderId="0" xfId="15" applyNumberFormat="1" applyFont="1" applyAlignment="1">
      <alignment vertical="center" wrapText="1"/>
    </xf>
    <xf numFmtId="49" fontId="4" fillId="0" borderId="1" xfId="16" applyNumberFormat="1" applyFont="1" applyBorder="1" applyAlignment="1">
      <alignment vertical="center" wrapText="1"/>
    </xf>
    <xf numFmtId="15" fontId="112" fillId="0" borderId="0" xfId="6" applyNumberFormat="1" applyFont="1" applyAlignment="1">
      <alignment horizontal="left" wrapText="1"/>
    </xf>
    <xf numFmtId="49" fontId="3" fillId="0" borderId="1" xfId="14" applyNumberFormat="1" applyFont="1" applyBorder="1" applyAlignment="1">
      <alignment vertical="center" wrapText="1"/>
    </xf>
    <xf numFmtId="49" fontId="2" fillId="0" borderId="1" xfId="14" applyNumberFormat="1" applyFont="1" applyBorder="1" applyAlignment="1">
      <alignment vertical="center"/>
    </xf>
    <xf numFmtId="49" fontId="2" fillId="0" borderId="1" xfId="15" applyNumberFormat="1" applyFont="1" applyBorder="1" applyAlignment="1">
      <alignment vertical="center" wrapText="1"/>
    </xf>
    <xf numFmtId="0" fontId="52" fillId="0" borderId="0" xfId="6" applyFont="1" applyAlignment="1">
      <alignment horizontal="left" vertical="center" wrapText="1"/>
    </xf>
    <xf numFmtId="0" fontId="57" fillId="0" borderId="0" xfId="0" applyFont="1" applyAlignment="1">
      <alignment horizontal="center" vertical="center" wrapText="1"/>
    </xf>
    <xf numFmtId="0" fontId="58" fillId="0" borderId="0" xfId="0" applyFont="1" applyAlignment="1">
      <alignment horizontal="center" vertical="center" wrapText="1"/>
    </xf>
    <xf numFmtId="0" fontId="40" fillId="0" borderId="3" xfId="0" applyFont="1" applyBorder="1" applyAlignment="1">
      <alignment horizontal="left" vertical="center" wrapText="1"/>
    </xf>
    <xf numFmtId="0" fontId="40" fillId="0" borderId="12" xfId="0" applyFont="1" applyBorder="1" applyAlignment="1">
      <alignment horizontal="left" vertical="center" wrapText="1"/>
    </xf>
    <xf numFmtId="0" fontId="40" fillId="0" borderId="7" xfId="0" applyFont="1" applyBorder="1" applyAlignment="1">
      <alignment horizontal="left" vertical="center" wrapText="1"/>
    </xf>
    <xf numFmtId="0" fontId="70" fillId="0" borderId="0" xfId="8" applyFont="1" applyAlignment="1">
      <alignment horizontal="left" vertical="center" wrapText="1"/>
    </xf>
    <xf numFmtId="0" fontId="90" fillId="0" borderId="0" xfId="2" applyFont="1" applyFill="1" applyAlignment="1" applyProtection="1">
      <alignment horizontal="left" vertical="center"/>
    </xf>
    <xf numFmtId="49" fontId="64" fillId="0" borderId="0" xfId="16" applyNumberFormat="1" applyFont="1" applyAlignment="1">
      <alignment horizontal="left" vertical="center"/>
    </xf>
    <xf numFmtId="49" fontId="7" fillId="0" borderId="0" xfId="16" applyNumberFormat="1" applyFont="1" applyAlignment="1">
      <alignment horizontal="left" vertical="center"/>
    </xf>
    <xf numFmtId="49" fontId="10" fillId="0" borderId="0" xfId="16" applyNumberFormat="1" applyAlignment="1">
      <alignment horizontal="left" vertical="center"/>
    </xf>
    <xf numFmtId="0" fontId="83" fillId="0" borderId="0" xfId="4" applyFont="1" applyAlignment="1">
      <alignment horizontal="left" vertical="center"/>
    </xf>
    <xf numFmtId="0" fontId="60" fillId="0" borderId="0" xfId="5" applyFont="1" applyAlignment="1">
      <alignment horizontal="left" vertical="center" wrapText="1"/>
    </xf>
    <xf numFmtId="0" fontId="59" fillId="0" borderId="0" xfId="5" applyFont="1" applyAlignment="1">
      <alignment horizontal="left" vertical="center" wrapText="1"/>
    </xf>
    <xf numFmtId="0" fontId="35" fillId="0" borderId="0" xfId="0" applyFont="1" applyAlignment="1">
      <alignment horizontal="left" vertical="center"/>
    </xf>
    <xf numFmtId="0" fontId="23" fillId="0" borderId="1" xfId="5" applyFont="1" applyBorder="1" applyAlignment="1">
      <alignment horizontal="left" vertical="center"/>
    </xf>
    <xf numFmtId="164" fontId="23" fillId="0" borderId="3" xfId="5" applyNumberFormat="1" applyFont="1" applyBorder="1" applyAlignment="1">
      <alignment horizontal="center" vertical="center"/>
    </xf>
    <xf numFmtId="0" fontId="32" fillId="0" borderId="1" xfId="5" applyFont="1" applyBorder="1" applyAlignment="1">
      <alignment horizontal="left" vertical="center" wrapText="1"/>
    </xf>
    <xf numFmtId="0" fontId="23" fillId="0" borderId="1" xfId="5" applyFont="1" applyBorder="1" applyAlignment="1">
      <alignment horizontal="right" vertical="center" wrapText="1"/>
    </xf>
    <xf numFmtId="0" fontId="23" fillId="0" borderId="1" xfId="5" applyFont="1" applyBorder="1" applyAlignment="1">
      <alignment horizontal="right" vertical="center"/>
    </xf>
    <xf numFmtId="0" fontId="23" fillId="0" borderId="1" xfId="5" applyFont="1" applyBorder="1" applyAlignment="1">
      <alignment vertical="center" wrapText="1"/>
    </xf>
    <xf numFmtId="164" fontId="23" fillId="0" borderId="1" xfId="5" applyNumberFormat="1" applyFont="1" applyBorder="1" applyAlignment="1">
      <alignment horizontal="center" vertical="center"/>
    </xf>
    <xf numFmtId="0" fontId="21" fillId="0" borderId="1" xfId="5" applyBorder="1" applyAlignment="1">
      <alignment horizontal="right" vertical="center" wrapText="1"/>
    </xf>
    <xf numFmtId="0" fontId="23" fillId="0" borderId="3" xfId="5" applyFont="1" applyBorder="1" applyAlignment="1">
      <alignment horizontal="left" vertical="center" wrapText="1"/>
    </xf>
    <xf numFmtId="0" fontId="23" fillId="0" borderId="7" xfId="5" applyFont="1" applyBorder="1" applyAlignment="1">
      <alignment horizontal="left" vertical="center" wrapText="1"/>
    </xf>
    <xf numFmtId="0" fontId="23" fillId="0" borderId="1" xfId="5" applyFont="1" applyBorder="1" applyAlignment="1">
      <alignment horizontal="left" vertical="center" wrapText="1"/>
    </xf>
    <xf numFmtId="0" fontId="23" fillId="0" borderId="3" xfId="5" applyFont="1" applyBorder="1" applyAlignment="1">
      <alignment horizontal="right" vertical="center" wrapText="1"/>
    </xf>
    <xf numFmtId="0" fontId="23" fillId="0" borderId="7" xfId="5" applyFont="1" applyBorder="1" applyAlignment="1">
      <alignment horizontal="right" vertical="center" wrapText="1"/>
    </xf>
    <xf numFmtId="0" fontId="63" fillId="0" borderId="0" xfId="8" applyFont="1" applyAlignment="1">
      <alignment horizontal="left" vertical="center"/>
    </xf>
    <xf numFmtId="0" fontId="93" fillId="0" borderId="3" xfId="0" applyFont="1" applyBorder="1" applyAlignment="1">
      <alignment horizontal="left" vertical="center" wrapText="1"/>
    </xf>
    <xf numFmtId="0" fontId="93" fillId="0" borderId="12" xfId="0" applyFont="1" applyBorder="1" applyAlignment="1">
      <alignment horizontal="left" vertical="center" wrapText="1"/>
    </xf>
    <xf numFmtId="0" fontId="93" fillId="0" borderId="7" xfId="0" applyFont="1" applyBorder="1" applyAlignment="1">
      <alignment horizontal="left" vertical="center" wrapText="1"/>
    </xf>
    <xf numFmtId="0" fontId="92" fillId="0" borderId="3" xfId="0" applyFont="1" applyBorder="1" applyAlignment="1">
      <alignment horizontal="left" vertical="center" wrapText="1"/>
    </xf>
    <xf numFmtId="0" fontId="92" fillId="0" borderId="12" xfId="0" applyFont="1" applyBorder="1" applyAlignment="1">
      <alignment horizontal="left" vertical="center" wrapText="1"/>
    </xf>
    <xf numFmtId="0" fontId="92" fillId="0" borderId="7" xfId="0" applyFont="1" applyBorder="1" applyAlignment="1">
      <alignment horizontal="left" vertical="center" wrapText="1"/>
    </xf>
    <xf numFmtId="0" fontId="63" fillId="3" borderId="2" xfId="8" applyFont="1" applyFill="1" applyBorder="1" applyAlignment="1">
      <alignment horizontal="center" vertical="center"/>
    </xf>
    <xf numFmtId="0" fontId="63" fillId="3" borderId="8" xfId="8" applyFont="1" applyFill="1" applyBorder="1" applyAlignment="1">
      <alignment horizontal="center" vertical="center"/>
    </xf>
    <xf numFmtId="0" fontId="63" fillId="3" borderId="5" xfId="8" applyFont="1" applyFill="1" applyBorder="1" applyAlignment="1">
      <alignment horizontal="center" vertical="center"/>
    </xf>
    <xf numFmtId="0" fontId="63" fillId="0" borderId="1" xfId="8" applyFont="1" applyBorder="1" applyAlignment="1">
      <alignment horizontal="left" vertical="center" wrapText="1"/>
    </xf>
    <xf numFmtId="0" fontId="63" fillId="0" borderId="3" xfId="8" applyFont="1" applyBorder="1" applyAlignment="1">
      <alignment horizontal="left" vertical="center" wrapText="1"/>
    </xf>
    <xf numFmtId="0" fontId="63" fillId="0" borderId="12" xfId="8" applyFont="1" applyBorder="1" applyAlignment="1">
      <alignment horizontal="left" vertical="center" wrapText="1"/>
    </xf>
    <xf numFmtId="0" fontId="63" fillId="0" borderId="7" xfId="8" applyFont="1" applyBorder="1" applyAlignment="1">
      <alignment horizontal="left" vertical="center" wrapText="1"/>
    </xf>
    <xf numFmtId="0" fontId="64" fillId="4" borderId="2" xfId="8" applyFont="1" applyFill="1" applyBorder="1" applyAlignment="1">
      <alignment horizontal="center" vertical="center" wrapText="1"/>
    </xf>
    <xf numFmtId="0" fontId="63" fillId="4" borderId="5" xfId="8" applyFont="1" applyFill="1" applyBorder="1" applyAlignment="1">
      <alignment horizontal="center" vertical="center" wrapText="1"/>
    </xf>
    <xf numFmtId="0" fontId="63" fillId="4" borderId="3" xfId="8" applyFont="1" applyFill="1" applyBorder="1" applyAlignment="1">
      <alignment horizontal="left" vertical="center" wrapText="1"/>
    </xf>
    <xf numFmtId="0" fontId="62" fillId="4" borderId="12" xfId="0" applyFont="1" applyFill="1" applyBorder="1" applyAlignment="1">
      <alignment horizontal="left" vertical="center" wrapText="1"/>
    </xf>
    <xf numFmtId="0" fontId="62" fillId="4" borderId="7" xfId="0" applyFont="1" applyFill="1" applyBorder="1" applyAlignment="1">
      <alignment horizontal="left" vertical="center" wrapText="1"/>
    </xf>
    <xf numFmtId="0" fontId="63" fillId="3" borderId="3" xfId="8" applyFont="1" applyFill="1" applyBorder="1" applyAlignment="1">
      <alignment horizontal="left" vertical="center"/>
    </xf>
    <xf numFmtId="0" fontId="63" fillId="3" borderId="12" xfId="8" applyFont="1" applyFill="1" applyBorder="1" applyAlignment="1">
      <alignment horizontal="left" vertical="center"/>
    </xf>
    <xf numFmtId="0" fontId="63" fillId="3" borderId="7" xfId="8" applyFont="1" applyFill="1" applyBorder="1" applyAlignment="1">
      <alignment horizontal="left" vertical="center"/>
    </xf>
    <xf numFmtId="0" fontId="63" fillId="4" borderId="1" xfId="8" applyFont="1" applyFill="1" applyBorder="1" applyAlignment="1">
      <alignment horizontal="left" vertical="center"/>
    </xf>
    <xf numFmtId="0" fontId="63" fillId="4" borderId="12" xfId="8" applyFont="1" applyFill="1" applyBorder="1" applyAlignment="1">
      <alignment horizontal="left" vertical="center" wrapText="1"/>
    </xf>
    <xf numFmtId="0" fontId="63" fillId="4" borderId="7" xfId="8" applyFont="1" applyFill="1" applyBorder="1" applyAlignment="1">
      <alignment horizontal="left" vertical="center" wrapText="1"/>
    </xf>
    <xf numFmtId="0" fontId="64" fillId="3" borderId="2" xfId="8" applyFont="1" applyFill="1" applyBorder="1" applyAlignment="1">
      <alignment horizontal="center" vertical="center" wrapText="1"/>
    </xf>
    <xf numFmtId="0" fontId="64" fillId="3" borderId="8" xfId="8" applyFont="1" applyFill="1" applyBorder="1" applyAlignment="1">
      <alignment horizontal="center" vertical="center" wrapText="1"/>
    </xf>
    <xf numFmtId="0" fontId="64" fillId="3" borderId="5" xfId="8" applyFont="1" applyFill="1" applyBorder="1" applyAlignment="1">
      <alignment horizontal="center" vertical="center" wrapText="1"/>
    </xf>
    <xf numFmtId="0" fontId="63" fillId="0" borderId="3" xfId="8" applyFont="1" applyBorder="1" applyAlignment="1">
      <alignment horizontal="left" vertical="center"/>
    </xf>
    <xf numFmtId="0" fontId="63" fillId="0" borderId="12" xfId="8" applyFont="1" applyBorder="1" applyAlignment="1">
      <alignment horizontal="left" vertical="center"/>
    </xf>
    <xf numFmtId="0" fontId="63" fillId="0" borderId="7" xfId="8" applyFont="1" applyBorder="1" applyAlignment="1">
      <alignment horizontal="left" vertical="center"/>
    </xf>
    <xf numFmtId="0" fontId="63" fillId="4" borderId="2" xfId="8" applyFont="1" applyFill="1" applyBorder="1" applyAlignment="1">
      <alignment horizontal="center" vertical="center"/>
    </xf>
    <xf numFmtId="0" fontId="63" fillId="4" borderId="5" xfId="8" applyFont="1" applyFill="1" applyBorder="1" applyAlignment="1">
      <alignment horizontal="center" vertical="center"/>
    </xf>
    <xf numFmtId="0" fontId="63" fillId="4" borderId="3" xfId="8" applyFont="1" applyFill="1" applyBorder="1" applyAlignment="1">
      <alignment horizontal="left" vertical="center"/>
    </xf>
    <xf numFmtId="0" fontId="63" fillId="4" borderId="12" xfId="8" applyFont="1" applyFill="1" applyBorder="1" applyAlignment="1">
      <alignment horizontal="left" vertical="center"/>
    </xf>
    <xf numFmtId="0" fontId="63" fillId="4" borderId="7" xfId="8" applyFont="1" applyFill="1" applyBorder="1" applyAlignment="1">
      <alignment horizontal="left" vertical="center"/>
    </xf>
    <xf numFmtId="0" fontId="63" fillId="3" borderId="3" xfId="8" applyFont="1" applyFill="1" applyBorder="1" applyAlignment="1">
      <alignment horizontal="left"/>
    </xf>
    <xf numFmtId="0" fontId="63" fillId="3" borderId="12" xfId="8" applyFont="1" applyFill="1" applyBorder="1" applyAlignment="1">
      <alignment horizontal="left"/>
    </xf>
    <xf numFmtId="0" fontId="63" fillId="3" borderId="7" xfId="8" applyFont="1" applyFill="1" applyBorder="1" applyAlignment="1">
      <alignment horizontal="left"/>
    </xf>
    <xf numFmtId="0" fontId="66" fillId="3" borderId="3" xfId="8" applyFont="1" applyFill="1" applyBorder="1" applyAlignment="1">
      <alignment vertical="center"/>
    </xf>
    <xf numFmtId="0" fontId="66" fillId="3" borderId="12" xfId="8" applyFont="1" applyFill="1" applyBorder="1" applyAlignment="1">
      <alignment vertical="center"/>
    </xf>
    <xf numFmtId="0" fontId="66" fillId="3" borderId="7" xfId="8" applyFont="1" applyFill="1" applyBorder="1" applyAlignment="1">
      <alignment vertical="center"/>
    </xf>
    <xf numFmtId="0" fontId="66" fillId="3" borderId="3" xfId="8" applyFont="1" applyFill="1" applyBorder="1" applyAlignment="1">
      <alignment horizontal="left" vertical="center"/>
    </xf>
    <xf numFmtId="0" fontId="66" fillId="3" borderId="12" xfId="8" applyFont="1" applyFill="1" applyBorder="1" applyAlignment="1">
      <alignment horizontal="left" vertical="center"/>
    </xf>
    <xf numFmtId="0" fontId="66" fillId="3" borderId="7" xfId="8" applyFont="1" applyFill="1" applyBorder="1" applyAlignment="1">
      <alignment horizontal="left" vertical="center"/>
    </xf>
    <xf numFmtId="0" fontId="78" fillId="0" borderId="0" xfId="8" applyFont="1" applyAlignment="1">
      <alignment horizontal="left" vertical="center"/>
    </xf>
    <xf numFmtId="0" fontId="70" fillId="0" borderId="13" xfId="8" applyFont="1" applyBorder="1" applyAlignment="1">
      <alignment horizontal="left" vertical="center" wrapText="1"/>
    </xf>
    <xf numFmtId="15" fontId="80" fillId="0" borderId="1" xfId="8" applyNumberFormat="1" applyFont="1" applyBorder="1" applyAlignment="1">
      <alignment horizontal="left" vertical="center" wrapText="1"/>
    </xf>
    <xf numFmtId="0" fontId="55" fillId="2" borderId="3" xfId="8" applyFont="1" applyFill="1" applyBorder="1" applyAlignment="1">
      <alignment horizontal="center" vertical="center"/>
    </xf>
    <xf numFmtId="0" fontId="55" fillId="2" borderId="12" xfId="8" applyFont="1" applyFill="1" applyBorder="1" applyAlignment="1">
      <alignment horizontal="center" vertical="center"/>
    </xf>
    <xf numFmtId="0" fontId="55" fillId="2" borderId="7" xfId="8" applyFont="1" applyFill="1" applyBorder="1" applyAlignment="1">
      <alignment horizontal="center" vertical="center"/>
    </xf>
    <xf numFmtId="0" fontId="64" fillId="0" borderId="3" xfId="8" applyFont="1" applyBorder="1" applyAlignment="1">
      <alignment horizontal="left" vertical="center"/>
    </xf>
    <xf numFmtId="0" fontId="64" fillId="0" borderId="12" xfId="8" applyFont="1" applyBorder="1" applyAlignment="1">
      <alignment horizontal="left" vertical="center"/>
    </xf>
    <xf numFmtId="0" fontId="64" fillId="0" borderId="7" xfId="8" applyFont="1" applyBorder="1" applyAlignment="1">
      <alignment horizontal="left" vertical="center"/>
    </xf>
    <xf numFmtId="0" fontId="63" fillId="3" borderId="1" xfId="8" applyFont="1" applyFill="1" applyBorder="1" applyAlignment="1">
      <alignment horizontal="left" vertical="center"/>
    </xf>
    <xf numFmtId="0" fontId="62" fillId="3" borderId="1" xfId="0" applyFont="1" applyFill="1" applyBorder="1" applyAlignment="1">
      <alignment horizontal="left" vertical="center"/>
    </xf>
    <xf numFmtId="0" fontId="55" fillId="0" borderId="1" xfId="8" applyFont="1" applyBorder="1" applyAlignment="1">
      <alignment horizontal="center" vertical="center"/>
    </xf>
    <xf numFmtId="0" fontId="63" fillId="0" borderId="1" xfId="8" applyFont="1" applyBorder="1" applyAlignment="1">
      <alignment horizontal="left" vertical="center"/>
    </xf>
    <xf numFmtId="0" fontId="62" fillId="0" borderId="1" xfId="0" applyFont="1" applyBorder="1" applyAlignment="1">
      <alignment horizontal="left" vertical="center"/>
    </xf>
    <xf numFmtId="0" fontId="72" fillId="0" borderId="1" xfId="8" applyFont="1" applyBorder="1" applyAlignment="1">
      <alignment horizontal="left" vertical="center" wrapText="1"/>
    </xf>
    <xf numFmtId="0" fontId="62" fillId="0" borderId="1" xfId="0" applyFont="1" applyBorder="1" applyAlignment="1">
      <alignment horizontal="left" vertical="center" wrapText="1"/>
    </xf>
    <xf numFmtId="0" fontId="66" fillId="4" borderId="1" xfId="8" applyFont="1" applyFill="1" applyBorder="1" applyAlignment="1">
      <alignment horizontal="left" vertical="center"/>
    </xf>
    <xf numFmtId="0" fontId="60" fillId="4" borderId="1" xfId="0" applyFont="1" applyFill="1" applyBorder="1" applyAlignment="1">
      <alignment horizontal="left" vertical="center"/>
    </xf>
    <xf numFmtId="0" fontId="64" fillId="0" borderId="1" xfId="8" applyFont="1" applyBorder="1" applyAlignment="1">
      <alignment horizontal="left" vertical="center"/>
    </xf>
    <xf numFmtId="0" fontId="63" fillId="4" borderId="2" xfId="8" applyFont="1" applyFill="1" applyBorder="1" applyAlignment="1">
      <alignment horizontal="center" vertical="center" wrapText="1"/>
    </xf>
    <xf numFmtId="0" fontId="78" fillId="0" borderId="0" xfId="8" applyFont="1" applyAlignment="1">
      <alignment horizontal="left" vertical="center" wrapText="1"/>
    </xf>
    <xf numFmtId="0" fontId="62" fillId="0" borderId="0" xfId="0" applyFont="1" applyAlignment="1">
      <alignment horizontal="left" vertical="center"/>
    </xf>
    <xf numFmtId="0" fontId="53" fillId="0" borderId="0" xfId="8" applyFont="1" applyAlignment="1">
      <alignment horizontal="center" vertical="center"/>
    </xf>
    <xf numFmtId="0" fontId="72" fillId="0" borderId="0" xfId="8" applyFont="1" applyAlignment="1">
      <alignment horizontal="left" vertical="center" wrapText="1"/>
    </xf>
    <xf numFmtId="0" fontId="62" fillId="0" borderId="0" xfId="0" applyFont="1" applyAlignment="1">
      <alignment horizontal="left" vertical="center" wrapText="1"/>
    </xf>
    <xf numFmtId="0" fontId="64" fillId="0" borderId="0" xfId="8" applyFont="1" applyAlignment="1">
      <alignment horizontal="left" vertical="center"/>
    </xf>
    <xf numFmtId="0" fontId="64" fillId="0" borderId="0" xfId="8" applyFont="1" applyAlignment="1">
      <alignment horizontal="center" vertical="center" wrapText="1"/>
    </xf>
    <xf numFmtId="0" fontId="63" fillId="0" borderId="0" xfId="8" applyFont="1" applyAlignment="1">
      <alignment horizontal="center" vertical="center"/>
    </xf>
    <xf numFmtId="0" fontId="64" fillId="0" borderId="1" xfId="8" applyFont="1" applyBorder="1" applyAlignment="1">
      <alignment horizontal="left" vertical="center" wrapText="1"/>
    </xf>
    <xf numFmtId="49" fontId="5" fillId="0" borderId="0" xfId="16" applyNumberFormat="1" applyFont="1" applyAlignment="1">
      <alignment horizontal="left" vertical="center"/>
    </xf>
    <xf numFmtId="0" fontId="66" fillId="3" borderId="2" xfId="8" applyFont="1" applyFill="1" applyBorder="1" applyAlignment="1">
      <alignment horizontal="center" vertical="center"/>
    </xf>
    <xf numFmtId="0" fontId="66" fillId="3" borderId="8" xfId="8" applyFont="1" applyFill="1" applyBorder="1" applyAlignment="1">
      <alignment horizontal="center" vertical="center"/>
    </xf>
    <xf numFmtId="0" fontId="66" fillId="3" borderId="5" xfId="8" applyFont="1" applyFill="1" applyBorder="1" applyAlignment="1">
      <alignment horizontal="center" vertical="center"/>
    </xf>
    <xf numFmtId="0" fontId="71" fillId="3" borderId="2" xfId="8" applyFont="1" applyFill="1" applyBorder="1" applyAlignment="1">
      <alignment horizontal="center" vertical="center" wrapText="1"/>
    </xf>
    <xf numFmtId="0" fontId="71" fillId="3" borderId="8" xfId="8" applyFont="1" applyFill="1" applyBorder="1" applyAlignment="1">
      <alignment horizontal="center" vertical="center" wrapText="1"/>
    </xf>
    <xf numFmtId="0" fontId="71" fillId="3" borderId="5" xfId="8" applyFont="1" applyFill="1" applyBorder="1" applyAlignment="1">
      <alignment horizontal="center" vertical="center" wrapText="1"/>
    </xf>
    <xf numFmtId="0" fontId="71" fillId="4" borderId="2" xfId="8" applyFont="1" applyFill="1" applyBorder="1" applyAlignment="1">
      <alignment horizontal="center" vertical="center" wrapText="1"/>
    </xf>
    <xf numFmtId="0" fontId="71" fillId="4" borderId="8" xfId="8" applyFont="1" applyFill="1" applyBorder="1" applyAlignment="1">
      <alignment horizontal="center" vertical="center" wrapText="1"/>
    </xf>
    <xf numFmtId="0" fontId="71" fillId="4" borderId="5" xfId="8" applyFont="1" applyFill="1" applyBorder="1" applyAlignment="1">
      <alignment horizontal="center" vertical="center" wrapText="1"/>
    </xf>
    <xf numFmtId="0" fontId="66" fillId="4" borderId="2" xfId="8" applyFont="1" applyFill="1" applyBorder="1" applyAlignment="1">
      <alignment horizontal="center" vertical="center"/>
    </xf>
    <xf numFmtId="0" fontId="66" fillId="4" borderId="8" xfId="8" applyFont="1" applyFill="1" applyBorder="1" applyAlignment="1">
      <alignment horizontal="center" vertical="center"/>
    </xf>
    <xf numFmtId="0" fontId="63" fillId="3" borderId="5" xfId="8" applyFont="1" applyFill="1" applyBorder="1" applyAlignment="1">
      <alignment horizontal="center" vertical="center" wrapText="1"/>
    </xf>
    <xf numFmtId="0" fontId="63" fillId="3" borderId="3" xfId="8" applyFont="1" applyFill="1" applyBorder="1" applyAlignment="1">
      <alignment horizontal="left" vertical="center" wrapText="1"/>
    </xf>
    <xf numFmtId="0" fontId="62" fillId="3" borderId="12" xfId="0" applyFont="1" applyFill="1" applyBorder="1" applyAlignment="1">
      <alignment horizontal="left" vertical="center" wrapText="1"/>
    </xf>
    <xf numFmtId="0" fontId="62" fillId="3" borderId="7" xfId="0" applyFont="1" applyFill="1" applyBorder="1" applyAlignment="1">
      <alignment horizontal="left" vertical="center" wrapText="1"/>
    </xf>
    <xf numFmtId="0" fontId="63" fillId="4" borderId="1" xfId="8" applyFont="1" applyFill="1" applyBorder="1" applyAlignment="1">
      <alignment horizontal="left" vertical="center" wrapText="1"/>
    </xf>
    <xf numFmtId="0" fontId="55" fillId="2" borderId="1" xfId="8" applyFont="1" applyFill="1" applyBorder="1" applyAlignment="1">
      <alignment horizontal="center" vertical="center"/>
    </xf>
    <xf numFmtId="0" fontId="63" fillId="4" borderId="8" xfId="8" applyFont="1" applyFill="1" applyBorder="1" applyAlignment="1">
      <alignment horizontal="center" vertical="center"/>
    </xf>
    <xf numFmtId="0" fontId="63" fillId="4" borderId="3" xfId="8" applyFont="1" applyFill="1" applyBorder="1" applyAlignment="1">
      <alignment horizontal="left"/>
    </xf>
    <xf numFmtId="0" fontId="63" fillId="4" borderId="12" xfId="8" applyFont="1" applyFill="1" applyBorder="1" applyAlignment="1">
      <alignment horizontal="left"/>
    </xf>
    <xf numFmtId="0" fontId="63" fillId="4" borderId="7" xfId="8" applyFont="1" applyFill="1" applyBorder="1" applyAlignment="1">
      <alignment horizontal="left"/>
    </xf>
    <xf numFmtId="0" fontId="64" fillId="4" borderId="8" xfId="8" applyFont="1" applyFill="1" applyBorder="1" applyAlignment="1">
      <alignment horizontal="center" vertical="center" wrapText="1"/>
    </xf>
    <xf numFmtId="0" fontId="66" fillId="4" borderId="3" xfId="8" applyFont="1" applyFill="1" applyBorder="1" applyAlignment="1">
      <alignment vertical="center"/>
    </xf>
    <xf numFmtId="0" fontId="66" fillId="4" borderId="12" xfId="8" applyFont="1" applyFill="1" applyBorder="1" applyAlignment="1">
      <alignment vertical="center"/>
    </xf>
    <xf numFmtId="0" fontId="66" fillId="4" borderId="7" xfId="8" applyFont="1" applyFill="1" applyBorder="1" applyAlignment="1">
      <alignment vertical="center"/>
    </xf>
    <xf numFmtId="0" fontId="66" fillId="4" borderId="3" xfId="8" applyFont="1" applyFill="1" applyBorder="1" applyAlignment="1">
      <alignment horizontal="left" vertical="center"/>
    </xf>
    <xf numFmtId="0" fontId="66" fillId="4" borderId="12" xfId="8" applyFont="1" applyFill="1" applyBorder="1" applyAlignment="1">
      <alignment horizontal="left" vertical="center"/>
    </xf>
    <xf numFmtId="0" fontId="66" fillId="4" borderId="7" xfId="8" applyFont="1" applyFill="1" applyBorder="1" applyAlignment="1">
      <alignment horizontal="left" vertical="center"/>
    </xf>
    <xf numFmtId="49" fontId="9" fillId="0" borderId="0" xfId="16" applyNumberFormat="1" applyFont="1" applyAlignment="1">
      <alignment horizontal="left" vertical="center"/>
    </xf>
    <xf numFmtId="49" fontId="3" fillId="0" borderId="0" xfId="16" applyNumberFormat="1" applyFont="1" applyAlignment="1">
      <alignment horizontal="left" vertical="center"/>
    </xf>
    <xf numFmtId="49" fontId="8" fillId="0" borderId="0" xfId="16" applyNumberFormat="1" applyFont="1" applyAlignment="1">
      <alignment horizontal="left" vertical="center"/>
    </xf>
    <xf numFmtId="0" fontId="66" fillId="3" borderId="1" xfId="8" applyFont="1" applyFill="1" applyBorder="1" applyAlignment="1">
      <alignment horizontal="center" vertical="center"/>
    </xf>
    <xf numFmtId="0" fontId="71" fillId="3" borderId="1" xfId="8" applyFont="1" applyFill="1" applyBorder="1" applyAlignment="1">
      <alignment horizontal="center" vertical="center" wrapText="1"/>
    </xf>
    <xf numFmtId="0" fontId="66" fillId="0" borderId="1" xfId="8" applyFont="1" applyBorder="1" applyAlignment="1">
      <alignment horizontal="left" vertical="center"/>
    </xf>
    <xf numFmtId="0" fontId="63" fillId="0" borderId="1" xfId="8" applyFont="1" applyBorder="1" applyAlignment="1">
      <alignment horizontal="left"/>
    </xf>
    <xf numFmtId="0" fontId="66" fillId="0" borderId="3" xfId="8" applyFont="1" applyBorder="1" applyAlignment="1">
      <alignment horizontal="left" vertical="center"/>
    </xf>
    <xf numFmtId="0" fontId="66" fillId="0" borderId="12" xfId="8" applyFont="1" applyBorder="1" applyAlignment="1">
      <alignment horizontal="left" vertical="center"/>
    </xf>
    <xf numFmtId="0" fontId="66" fillId="0" borderId="7" xfId="8" applyFont="1" applyBorder="1" applyAlignment="1">
      <alignment horizontal="left" vertical="center"/>
    </xf>
    <xf numFmtId="0" fontId="63" fillId="3" borderId="1" xfId="8" applyFont="1" applyFill="1" applyBorder="1" applyAlignment="1">
      <alignment horizontal="center" vertical="center"/>
    </xf>
    <xf numFmtId="0" fontId="64" fillId="3" borderId="1" xfId="8" applyFont="1" applyFill="1" applyBorder="1" applyAlignment="1">
      <alignment horizontal="center" vertical="center" wrapText="1"/>
    </xf>
    <xf numFmtId="0" fontId="66" fillId="4" borderId="5" xfId="8" applyFont="1" applyFill="1" applyBorder="1" applyAlignment="1">
      <alignment horizontal="center" vertical="center"/>
    </xf>
    <xf numFmtId="0" fontId="35" fillId="0" borderId="9" xfId="0" applyFont="1" applyBorder="1" applyAlignment="1">
      <alignment horizontal="left" vertical="center"/>
    </xf>
    <xf numFmtId="0" fontId="83" fillId="0" borderId="0" xfId="0" applyFont="1" applyAlignment="1">
      <alignment horizontal="left" vertical="center"/>
    </xf>
  </cellXfs>
  <cellStyles count="17">
    <cellStyle name="Comma" xfId="9" builtinId="3"/>
    <cellStyle name="Currency 2" xfId="1" xr:uid="{00000000-0005-0000-0000-000001000000}"/>
    <cellStyle name="Hyperlink" xfId="2" builtinId="8"/>
    <cellStyle name="Hyperlink 2" xfId="3" xr:uid="{00000000-0005-0000-0000-000003000000}"/>
    <cellStyle name="Normal" xfId="0" builtinId="0"/>
    <cellStyle name="Normal 2" xfId="4" xr:uid="{00000000-0005-0000-0000-000005000000}"/>
    <cellStyle name="Normal 3" xfId="5" xr:uid="{00000000-0005-0000-0000-000006000000}"/>
    <cellStyle name="Normal 4" xfId="6" xr:uid="{00000000-0005-0000-0000-000007000000}"/>
    <cellStyle name="Normal 4 2" xfId="7" xr:uid="{00000000-0005-0000-0000-000008000000}"/>
    <cellStyle name="Normal 5" xfId="8" xr:uid="{00000000-0005-0000-0000-000009000000}"/>
    <cellStyle name="Normal 5 2" xfId="10" xr:uid="{00000000-0005-0000-0000-00000A000000}"/>
    <cellStyle name="Normal 5 2 2" xfId="12" xr:uid="{00000000-0005-0000-0000-00000B000000}"/>
    <cellStyle name="Normal 5 2 3" xfId="14" xr:uid="{00000000-0005-0000-0000-00000C000000}"/>
    <cellStyle name="Normal 5 2 3 2" xfId="16" xr:uid="{1017062F-A8A1-4E39-AF37-3FE4526DA109}"/>
    <cellStyle name="Normal 5 2 4" xfId="15" xr:uid="{00000000-0005-0000-0000-00000D000000}"/>
    <cellStyle name="Normal 6" xfId="11" xr:uid="{00000000-0005-0000-0000-00000E000000}"/>
    <cellStyle name="Normal 7" xfId="13" xr:uid="{00000000-0005-0000-0000-00000F000000}"/>
  </cellStyles>
  <dxfs count="3">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780000"/>
      <color rgb="FFCC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24.jpg"/><Relationship Id="rId2" Type="http://schemas.openxmlformats.org/officeDocument/2006/relationships/image" Target="../media/image23.jpeg"/><Relationship Id="rId1" Type="http://schemas.openxmlformats.org/officeDocument/2006/relationships/hyperlink" Target="#'Product Guide Table of Contents'!A1"/></Relationships>
</file>

<file path=xl/drawings/_rels/drawing11.xml.rels><?xml version="1.0" encoding="UTF-8" standalone="yes"?>
<Relationships xmlns="http://schemas.openxmlformats.org/package/2006/relationships"><Relationship Id="rId3" Type="http://schemas.openxmlformats.org/officeDocument/2006/relationships/image" Target="../media/image24.jpg"/><Relationship Id="rId2" Type="http://schemas.openxmlformats.org/officeDocument/2006/relationships/image" Target="../media/image26.jpeg"/><Relationship Id="rId1" Type="http://schemas.openxmlformats.org/officeDocument/2006/relationships/image" Target="../media/image25.jpeg"/><Relationship Id="rId4" Type="http://schemas.openxmlformats.org/officeDocument/2006/relationships/hyperlink" Target="#'Product Guide Table of Contents'!A1"/></Relationships>
</file>

<file path=xl/drawings/_rels/drawing12.xml.rels><?xml version="1.0" encoding="UTF-8" standalone="yes"?>
<Relationships xmlns="http://schemas.openxmlformats.org/package/2006/relationships"><Relationship Id="rId3" Type="http://schemas.openxmlformats.org/officeDocument/2006/relationships/image" Target="../media/image28.jpg"/><Relationship Id="rId2" Type="http://schemas.openxmlformats.org/officeDocument/2006/relationships/image" Target="../media/image27.jpg"/><Relationship Id="rId1" Type="http://schemas.openxmlformats.org/officeDocument/2006/relationships/hyperlink" Target="#'Product Guide Table of Contents'!A1"/></Relationships>
</file>

<file path=xl/drawings/_rels/drawing13.xml.rels><?xml version="1.0" encoding="UTF-8" standalone="yes"?>
<Relationships xmlns="http://schemas.openxmlformats.org/package/2006/relationships"><Relationship Id="rId8" Type="http://schemas.openxmlformats.org/officeDocument/2006/relationships/image" Target="../media/image36.jpg"/><Relationship Id="rId13" Type="http://schemas.openxmlformats.org/officeDocument/2006/relationships/image" Target="../media/image40.jpg"/><Relationship Id="rId3" Type="http://schemas.openxmlformats.org/officeDocument/2006/relationships/image" Target="../media/image31.jpg"/><Relationship Id="rId7" Type="http://schemas.openxmlformats.org/officeDocument/2006/relationships/image" Target="../media/image35.jpg"/><Relationship Id="rId12" Type="http://schemas.openxmlformats.org/officeDocument/2006/relationships/image" Target="../media/image39.jpeg"/><Relationship Id="rId2" Type="http://schemas.openxmlformats.org/officeDocument/2006/relationships/image" Target="../media/image30.jpg"/><Relationship Id="rId1" Type="http://schemas.openxmlformats.org/officeDocument/2006/relationships/image" Target="../media/image29.jpg"/><Relationship Id="rId6" Type="http://schemas.openxmlformats.org/officeDocument/2006/relationships/image" Target="../media/image34.jpg"/><Relationship Id="rId11" Type="http://schemas.openxmlformats.org/officeDocument/2006/relationships/image" Target="../media/image38.jpg"/><Relationship Id="rId5" Type="http://schemas.openxmlformats.org/officeDocument/2006/relationships/image" Target="../media/image33.jpg"/><Relationship Id="rId10" Type="http://schemas.openxmlformats.org/officeDocument/2006/relationships/image" Target="../media/image37.png"/><Relationship Id="rId4" Type="http://schemas.openxmlformats.org/officeDocument/2006/relationships/image" Target="../media/image32.jpg"/><Relationship Id="rId9" Type="http://schemas.openxmlformats.org/officeDocument/2006/relationships/hyperlink" Target="#'Product Guide Table of Contents'!A1"/></Relationships>
</file>

<file path=xl/drawings/_rels/drawing14.xml.rels><?xml version="1.0" encoding="UTF-8" standalone="yes"?>
<Relationships xmlns="http://schemas.openxmlformats.org/package/2006/relationships"><Relationship Id="rId1" Type="http://schemas.openxmlformats.org/officeDocument/2006/relationships/hyperlink" Target="#'Product Guide Table of Contents'!A1"/></Relationships>
</file>

<file path=xl/drawings/_rels/drawing15.xml.rels><?xml version="1.0" encoding="UTF-8" standalone="yes"?>
<Relationships xmlns="http://schemas.openxmlformats.org/package/2006/relationships"><Relationship Id="rId1" Type="http://schemas.openxmlformats.org/officeDocument/2006/relationships/hyperlink" Target="#'Product Guide Table of Contents'!A1"/></Relationships>
</file>

<file path=xl/drawings/_rels/drawing16.xml.rels><?xml version="1.0" encoding="UTF-8" standalone="yes"?>
<Relationships xmlns="http://schemas.openxmlformats.org/package/2006/relationships"><Relationship Id="rId3" Type="http://schemas.openxmlformats.org/officeDocument/2006/relationships/image" Target="../media/image43.jpg"/><Relationship Id="rId2" Type="http://schemas.openxmlformats.org/officeDocument/2006/relationships/image" Target="../media/image42.jpg"/><Relationship Id="rId1" Type="http://schemas.openxmlformats.org/officeDocument/2006/relationships/image" Target="../media/image41.jpg"/><Relationship Id="rId6" Type="http://schemas.openxmlformats.org/officeDocument/2006/relationships/image" Target="../media/image44.jpg"/><Relationship Id="rId5" Type="http://schemas.openxmlformats.org/officeDocument/2006/relationships/image" Target="../media/image37.png"/><Relationship Id="rId4" Type="http://schemas.openxmlformats.org/officeDocument/2006/relationships/hyperlink" Target="#'Product Guide Table of Contents'!A1"/></Relationships>
</file>

<file path=xl/drawings/_rels/drawing17.xml.rels><?xml version="1.0" encoding="UTF-8" standalone="yes"?>
<Relationships xmlns="http://schemas.openxmlformats.org/package/2006/relationships"><Relationship Id="rId2" Type="http://schemas.openxmlformats.org/officeDocument/2006/relationships/hyperlink" Target="#'Product Guide Table of Contents'!A1"/><Relationship Id="rId1" Type="http://schemas.openxmlformats.org/officeDocument/2006/relationships/image" Target="../media/image45.jpg"/></Relationships>
</file>

<file path=xl/drawings/_rels/drawing18.xml.rels><?xml version="1.0" encoding="UTF-8" standalone="yes"?>
<Relationships xmlns="http://schemas.openxmlformats.org/package/2006/relationships"><Relationship Id="rId2" Type="http://schemas.openxmlformats.org/officeDocument/2006/relationships/image" Target="../media/image46.jpg"/><Relationship Id="rId1" Type="http://schemas.openxmlformats.org/officeDocument/2006/relationships/hyperlink" Target="#'Product Guide Table of Contents'!A1"/></Relationships>
</file>

<file path=xl/drawings/_rels/drawing19.xml.rels><?xml version="1.0" encoding="UTF-8" standalone="yes"?>
<Relationships xmlns="http://schemas.openxmlformats.org/package/2006/relationships"><Relationship Id="rId1" Type="http://schemas.openxmlformats.org/officeDocument/2006/relationships/hyperlink" Target="#'Product Guide Table of Contents'!A1"/></Relationships>
</file>

<file path=xl/drawings/_rels/drawing2.xml.rels><?xml version="1.0" encoding="UTF-8" standalone="yes"?>
<Relationships xmlns="http://schemas.openxmlformats.org/package/2006/relationships"><Relationship Id="rId2" Type="http://schemas.openxmlformats.org/officeDocument/2006/relationships/hyperlink" Target="#'Product Guide Table of Contents'!A1"/><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hyperlink" Target="#'Product Guide Table of Contents'!A1"/></Relationships>
</file>

<file path=xl/drawings/_rels/drawing21.xml.rels><?xml version="1.0" encoding="UTF-8" standalone="yes"?>
<Relationships xmlns="http://schemas.openxmlformats.org/package/2006/relationships"><Relationship Id="rId3" Type="http://schemas.openxmlformats.org/officeDocument/2006/relationships/image" Target="../media/image48.jpg"/><Relationship Id="rId2" Type="http://schemas.openxmlformats.org/officeDocument/2006/relationships/hyperlink" Target="#'Product Guide Table of Contents'!A1"/><Relationship Id="rId1" Type="http://schemas.openxmlformats.org/officeDocument/2006/relationships/image" Target="../media/image47.jpg"/></Relationships>
</file>

<file path=xl/drawings/_rels/drawing3.xml.rels><?xml version="1.0" encoding="UTF-8" standalone="yes"?>
<Relationships xmlns="http://schemas.openxmlformats.org/package/2006/relationships"><Relationship Id="rId1" Type="http://schemas.openxmlformats.org/officeDocument/2006/relationships/hyperlink" Target="#'Product Guide Table of Contents'!A1"/></Relationships>
</file>

<file path=xl/drawings/_rels/drawing4.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hyperlink" Target="#'Product Guide Table of Contents'!A1"/></Relationships>
</file>

<file path=xl/drawings/_rels/drawing5.xml.rels><?xml version="1.0" encoding="UTF-8" standalone="yes"?>
<Relationships xmlns="http://schemas.openxmlformats.org/package/2006/relationships"><Relationship Id="rId8" Type="http://schemas.openxmlformats.org/officeDocument/2006/relationships/image" Target="../media/image12.jpeg"/><Relationship Id="rId13" Type="http://schemas.openxmlformats.org/officeDocument/2006/relationships/hyperlink" Target="#'Product Guide Table of Contents'!A1"/><Relationship Id="rId3" Type="http://schemas.openxmlformats.org/officeDocument/2006/relationships/image" Target="../media/image7.jpeg"/><Relationship Id="rId7" Type="http://schemas.openxmlformats.org/officeDocument/2006/relationships/image" Target="../media/image11.jpeg"/><Relationship Id="rId12" Type="http://schemas.openxmlformats.org/officeDocument/2006/relationships/image" Target="../media/image16.jpeg"/><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image" Target="../media/image10.jpeg"/><Relationship Id="rId11" Type="http://schemas.openxmlformats.org/officeDocument/2006/relationships/image" Target="../media/image15.jpeg"/><Relationship Id="rId5" Type="http://schemas.openxmlformats.org/officeDocument/2006/relationships/image" Target="../media/image9.jpeg"/><Relationship Id="rId10" Type="http://schemas.openxmlformats.org/officeDocument/2006/relationships/image" Target="../media/image14.jpeg"/><Relationship Id="rId4" Type="http://schemas.openxmlformats.org/officeDocument/2006/relationships/image" Target="../media/image8.jpeg"/><Relationship Id="rId9" Type="http://schemas.openxmlformats.org/officeDocument/2006/relationships/image" Target="../media/image13.jpeg"/><Relationship Id="rId14" Type="http://schemas.openxmlformats.org/officeDocument/2006/relationships/image" Target="../media/image17.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hyperlink" Target="#'Product Guide Table of Contents'!A1"/></Relationships>
</file>

<file path=xl/drawings/_rels/drawing7.xml.rels><?xml version="1.0" encoding="UTF-8" standalone="yes"?>
<Relationships xmlns="http://schemas.openxmlformats.org/package/2006/relationships"><Relationship Id="rId3" Type="http://schemas.openxmlformats.org/officeDocument/2006/relationships/hyperlink" Target="#'Product Guide Table of Contents'!A1"/><Relationship Id="rId2" Type="http://schemas.openxmlformats.org/officeDocument/2006/relationships/image" Target="../media/image19.jpeg"/><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3" Type="http://schemas.openxmlformats.org/officeDocument/2006/relationships/hyperlink" Target="#'Product Guide Table of Contents'!A1"/><Relationship Id="rId2" Type="http://schemas.openxmlformats.org/officeDocument/2006/relationships/image" Target="../media/image18.jpeg"/><Relationship Id="rId1" Type="http://schemas.openxmlformats.org/officeDocument/2006/relationships/image" Target="../media/image20.jpg"/></Relationships>
</file>

<file path=xl/drawings/_rels/drawing9.xml.rels><?xml version="1.0" encoding="UTF-8" standalone="yes"?>
<Relationships xmlns="http://schemas.openxmlformats.org/package/2006/relationships"><Relationship Id="rId3" Type="http://schemas.openxmlformats.org/officeDocument/2006/relationships/hyperlink" Target="#'Product Guide Table of Contents'!A1"/><Relationship Id="rId2" Type="http://schemas.openxmlformats.org/officeDocument/2006/relationships/image" Target="../media/image22.jpeg"/><Relationship Id="rId1" Type="http://schemas.openxmlformats.org/officeDocument/2006/relationships/image" Target="../media/image21.jpeg"/><Relationship Id="rId4" Type="http://schemas.openxmlformats.org/officeDocument/2006/relationships/image" Target="../media/image20.jpg"/></Relationships>
</file>

<file path=xl/drawings/drawing1.xml><?xml version="1.0" encoding="utf-8"?>
<xdr:wsDr xmlns:xdr="http://schemas.openxmlformats.org/drawingml/2006/spreadsheetDrawing" xmlns:a="http://schemas.openxmlformats.org/drawingml/2006/main">
  <xdr:twoCellAnchor>
    <xdr:from>
      <xdr:col>1</xdr:col>
      <xdr:colOff>1931669</xdr:colOff>
      <xdr:row>0</xdr:row>
      <xdr:rowOff>127438</xdr:rowOff>
    </xdr:from>
    <xdr:to>
      <xdr:col>1</xdr:col>
      <xdr:colOff>4600575</xdr:colOff>
      <xdr:row>6</xdr:row>
      <xdr:rowOff>152399</xdr:rowOff>
    </xdr:to>
    <xdr:grpSp>
      <xdr:nvGrpSpPr>
        <xdr:cNvPr id="2" name="Group 1">
          <a:extLst>
            <a:ext uri="{FF2B5EF4-FFF2-40B4-BE49-F238E27FC236}">
              <a16:creationId xmlns:a16="http://schemas.microsoft.com/office/drawing/2014/main" id="{00000000-0008-0000-0000-000002000000}"/>
            </a:ext>
          </a:extLst>
        </xdr:cNvPr>
        <xdr:cNvGrpSpPr/>
      </xdr:nvGrpSpPr>
      <xdr:grpSpPr>
        <a:xfrm>
          <a:off x="4360544" y="127438"/>
          <a:ext cx="2668906" cy="1253686"/>
          <a:chOff x="3762375" y="258884"/>
          <a:chExt cx="2590800" cy="1310836"/>
        </a:xfrm>
      </xdr:grpSpPr>
      <xdr:pic>
        <xdr:nvPicPr>
          <xdr:cNvPr id="86102" name="Picture 2" descr="SML flat black copy">
            <a:extLst>
              <a:ext uri="{FF2B5EF4-FFF2-40B4-BE49-F238E27FC236}">
                <a16:creationId xmlns:a16="http://schemas.microsoft.com/office/drawing/2014/main" id="{00000000-0008-0000-0000-0000565001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66317" y="258884"/>
            <a:ext cx="2423251" cy="915883"/>
          </a:xfrm>
          <a:prstGeom prst="rect">
            <a:avLst/>
          </a:prstGeom>
          <a:noFill/>
          <a:ln w="9525">
            <a:noFill/>
            <a:miter lim="800000"/>
            <a:headEnd/>
            <a:tailEnd/>
          </a:ln>
        </xdr:spPr>
      </xdr:pic>
      <xdr:sp macro="" textlink="">
        <xdr:nvSpPr>
          <xdr:cNvPr id="5" name="Text Box 3">
            <a:extLst>
              <a:ext uri="{FF2B5EF4-FFF2-40B4-BE49-F238E27FC236}">
                <a16:creationId xmlns:a16="http://schemas.microsoft.com/office/drawing/2014/main" id="{00000000-0008-0000-0000-000005000000}"/>
              </a:ext>
            </a:extLst>
          </xdr:cNvPr>
          <xdr:cNvSpPr txBox="1">
            <a:spLocks noChangeArrowheads="1"/>
          </xdr:cNvSpPr>
        </xdr:nvSpPr>
        <xdr:spPr bwMode="auto">
          <a:xfrm>
            <a:off x="3762375" y="1184300"/>
            <a:ext cx="2590800" cy="385420"/>
          </a:xfrm>
          <a:prstGeom prst="rect">
            <a:avLst/>
          </a:prstGeom>
          <a:noFill/>
          <a:ln w="9525">
            <a:noFill/>
            <a:miter lim="800000"/>
            <a:headEnd/>
            <a:tailEnd/>
          </a:ln>
        </xdr:spPr>
        <xdr:txBody>
          <a:bodyPr vertOverflow="clip" wrap="square" lIns="91440" tIns="45720" rIns="91440" bIns="45720" anchor="t" upright="1"/>
          <a:lstStyle/>
          <a:p>
            <a:pPr algn="ctr" rtl="0">
              <a:defRPr sz="1000"/>
            </a:pPr>
            <a:r>
              <a:rPr lang="en-US" sz="1400" b="0" i="1" u="none" strike="noStrike" baseline="0">
                <a:solidFill>
                  <a:srgbClr val="000000"/>
                </a:solidFill>
                <a:latin typeface="+mn-lt"/>
              </a:rPr>
              <a:t>Innovation… Quality… Passion</a:t>
            </a:r>
          </a:p>
          <a:p>
            <a:pPr algn="ctr" rtl="0">
              <a:defRPr sz="1000"/>
            </a:pPr>
            <a:endParaRPr lang="en-US" sz="950" b="0" i="1" u="none" strike="noStrike" baseline="0">
              <a:solidFill>
                <a:srgbClr val="000000"/>
              </a:solidFill>
              <a:latin typeface="Book Antiqua"/>
            </a:endParaRP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17</xdr:col>
      <xdr:colOff>464343</xdr:colOff>
      <xdr:row>1</xdr:row>
      <xdr:rowOff>142874</xdr:rowOff>
    </xdr:from>
    <xdr:to>
      <xdr:col>17</xdr:col>
      <xdr:colOff>1652294</xdr:colOff>
      <xdr:row>1</xdr:row>
      <xdr:rowOff>434083</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800-000003000000}"/>
            </a:ext>
          </a:extLst>
        </xdr:cNvPr>
        <xdr:cNvSpPr txBox="1"/>
      </xdr:nvSpPr>
      <xdr:spPr>
        <a:xfrm>
          <a:off x="11191874" y="500062"/>
          <a:ext cx="1187951" cy="2912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rgbClr val="0000FF"/>
              </a:solidFill>
              <a:effectLst/>
              <a:latin typeface="+mn-lt"/>
              <a:ea typeface="+mn-ea"/>
              <a:cs typeface="+mn-cs"/>
            </a:rPr>
            <a:t>Table of Contents </a:t>
          </a:r>
          <a:r>
            <a:rPr lang="en-US" sz="1100" b="0" i="0" u="none" strike="noStrike">
              <a:solidFill>
                <a:schemeClr val="bg1"/>
              </a:solidFill>
              <a:effectLst/>
              <a:latin typeface="+mn-lt"/>
              <a:ea typeface="+mn-ea"/>
              <a:cs typeface="+mn-cs"/>
            </a:rPr>
            <a:t>Hyperlink to Table  of Contents  </a:t>
          </a:r>
          <a:r>
            <a:rPr lang="en-US" sz="1100" b="0" i="0" u="sng" strike="noStrike">
              <a:solidFill>
                <a:schemeClr val="bg1"/>
              </a:solidFill>
              <a:effectLst/>
              <a:latin typeface="+mn-lt"/>
              <a:ea typeface="+mn-ea"/>
              <a:cs typeface="+mn-cs"/>
            </a:rPr>
            <a:t>Product Guide Title Page'!A1  Product Guide Title Page'!A1 </a:t>
          </a:r>
          <a:r>
            <a:rPr lang="en-US" sz="1100" b="0" i="0" u="none" strike="noStrike">
              <a:solidFill>
                <a:schemeClr val="bg1"/>
              </a:solidFill>
              <a:effectLst/>
              <a:latin typeface="+mn-lt"/>
              <a:ea typeface="+mn-ea"/>
              <a:cs typeface="+mn-cs"/>
            </a:rPr>
            <a:t> </a:t>
          </a:r>
          <a:r>
            <a:rPr lang="en-US" sz="1100">
              <a:solidFill>
                <a:schemeClr val="bg1"/>
              </a:solidFill>
            </a:rPr>
            <a:t> </a:t>
          </a:r>
        </a:p>
      </xdr:txBody>
    </xdr:sp>
    <xdr:clientData/>
  </xdr:twoCellAnchor>
  <xdr:twoCellAnchor editAs="oneCell">
    <xdr:from>
      <xdr:col>15</xdr:col>
      <xdr:colOff>287337</xdr:colOff>
      <xdr:row>2</xdr:row>
      <xdr:rowOff>365915</xdr:rowOff>
    </xdr:from>
    <xdr:to>
      <xdr:col>17</xdr:col>
      <xdr:colOff>922469</xdr:colOff>
      <xdr:row>15</xdr:row>
      <xdr:rowOff>246628</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88437" y="1483515"/>
          <a:ext cx="2933832" cy="4236813"/>
        </a:xfrm>
        <a:prstGeom prst="rect">
          <a:avLst/>
        </a:prstGeom>
      </xdr:spPr>
    </xdr:pic>
    <xdr:clientData/>
  </xdr:twoCellAnchor>
  <xdr:twoCellAnchor editAs="oneCell">
    <xdr:from>
      <xdr:col>17</xdr:col>
      <xdr:colOff>1982786</xdr:colOff>
      <xdr:row>7</xdr:row>
      <xdr:rowOff>220660</xdr:rowOff>
    </xdr:from>
    <xdr:to>
      <xdr:col>19</xdr:col>
      <xdr:colOff>216692</xdr:colOff>
      <xdr:row>20</xdr:row>
      <xdr:rowOff>205627</xdr:rowOff>
    </xdr:to>
    <xdr:pic>
      <xdr:nvPicPr>
        <xdr:cNvPr id="5" name="Picture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3082586" y="3154360"/>
          <a:ext cx="2971006" cy="4112467"/>
        </a:xfrm>
        <a:prstGeom prst="rect">
          <a:avLst/>
        </a:prstGeom>
      </xdr:spPr>
    </xdr:pic>
    <xdr:clientData/>
  </xdr:twoCellAnchor>
  <xdr:oneCellAnchor>
    <xdr:from>
      <xdr:col>17</xdr:col>
      <xdr:colOff>1612900</xdr:colOff>
      <xdr:row>23</xdr:row>
      <xdr:rowOff>152400</xdr:rowOff>
    </xdr:from>
    <xdr:ext cx="4508500" cy="685800"/>
    <xdr:sp macro="" textlink="">
      <xdr:nvSpPr>
        <xdr:cNvPr id="6" name="TextBox 5">
          <a:extLst>
            <a:ext uri="{FF2B5EF4-FFF2-40B4-BE49-F238E27FC236}">
              <a16:creationId xmlns:a16="http://schemas.microsoft.com/office/drawing/2014/main" id="{44194B42-4E19-46A4-8250-E0E6B837F2FE}"/>
            </a:ext>
          </a:extLst>
        </xdr:cNvPr>
        <xdr:cNvSpPr txBox="1"/>
      </xdr:nvSpPr>
      <xdr:spPr>
        <a:xfrm>
          <a:off x="12712700" y="7975600"/>
          <a:ext cx="4508500" cy="685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1400" b="1" i="0" u="none" strike="noStrike" baseline="0">
              <a:solidFill>
                <a:schemeClr val="tx1"/>
              </a:solidFill>
              <a:effectLst/>
              <a:latin typeface="+mn-lt"/>
              <a:ea typeface="+mn-ea"/>
              <a:cs typeface="+mn-cs"/>
            </a:rPr>
            <a:t>Tac</a:t>
          </a:r>
          <a:r>
            <a:rPr lang="en-US" sz="1400" b="0" i="1" u="none" strike="noStrike" baseline="0">
              <a:solidFill>
                <a:schemeClr val="tx1"/>
              </a:solidFill>
              <a:effectLst/>
              <a:latin typeface="+mn-lt"/>
              <a:ea typeface="+mn-ea"/>
              <a:cs typeface="+mn-cs"/>
            </a:rPr>
            <a:t>10</a:t>
          </a:r>
          <a:r>
            <a:rPr lang="en-US" sz="1400" b="1" i="1" u="none" strike="noStrike" baseline="0">
              <a:solidFill>
                <a:schemeClr val="tx1"/>
              </a:solidFill>
              <a:effectLst/>
              <a:latin typeface="+mn-lt"/>
              <a:ea typeface="+mn-ea"/>
              <a:cs typeface="+mn-cs"/>
            </a:rPr>
            <a:t>™</a:t>
          </a:r>
          <a:endParaRPr lang="en-US" sz="1400" b="1" i="0" u="none" strike="noStrike" baseline="0">
            <a:solidFill>
              <a:schemeClr val="tx1"/>
            </a:solidFill>
            <a:effectLst/>
            <a:latin typeface="+mn-lt"/>
            <a:ea typeface="+mn-ea"/>
            <a:cs typeface="+mn-cs"/>
          </a:endParaRPr>
        </a:p>
        <a:p>
          <a:pPr algn="ctr"/>
          <a:r>
            <a:rPr lang="en-US" sz="1400" b="0" i="0" u="none" strike="noStrike" baseline="0">
              <a:solidFill>
                <a:schemeClr val="tx1"/>
              </a:solidFill>
              <a:effectLst/>
              <a:latin typeface="+mn-lt"/>
              <a:ea typeface="+mn-ea"/>
              <a:cs typeface="+mn-cs"/>
            </a:rPr>
            <a:t> </a:t>
          </a:r>
          <a:r>
            <a:rPr lang="en-US" sz="1400" b="1" i="0" u="none" strike="noStrike" baseline="0">
              <a:solidFill>
                <a:schemeClr val="tx1"/>
              </a:solidFill>
              <a:effectLst/>
              <a:latin typeface="+mn-lt"/>
              <a:ea typeface="+mn-ea"/>
              <a:cs typeface="+mn-cs"/>
            </a:rPr>
            <a:t>Long lead time/Minimum order quantity may apply.</a:t>
          </a:r>
          <a:r>
            <a:rPr lang="en-US" sz="1400" b="1" i="0" baseline="0"/>
            <a:t> </a:t>
          </a:r>
        </a:p>
        <a:p>
          <a:endParaRPr lang="en-US" sz="2000" b="0" i="0" baseline="0"/>
        </a:p>
      </xdr:txBody>
    </xdr:sp>
    <xdr:clientData/>
  </xdr:oneCellAnchor>
</xdr:wsDr>
</file>

<file path=xl/drawings/drawing11.xml><?xml version="1.0" encoding="utf-8"?>
<xdr:wsDr xmlns:xdr="http://schemas.openxmlformats.org/drawingml/2006/spreadsheetDrawing" xmlns:a="http://schemas.openxmlformats.org/drawingml/2006/main">
  <xdr:twoCellAnchor editAs="oneCell">
    <xdr:from>
      <xdr:col>2</xdr:col>
      <xdr:colOff>596197</xdr:colOff>
      <xdr:row>4</xdr:row>
      <xdr:rowOff>219191</xdr:rowOff>
    </xdr:from>
    <xdr:to>
      <xdr:col>3</xdr:col>
      <xdr:colOff>221741</xdr:colOff>
      <xdr:row>16</xdr:row>
      <xdr:rowOff>44823</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64668" y="1205309"/>
          <a:ext cx="2673544" cy="3142573"/>
        </a:xfrm>
        <a:prstGeom prst="rect">
          <a:avLst/>
        </a:prstGeom>
      </xdr:spPr>
    </xdr:pic>
    <xdr:clientData/>
  </xdr:twoCellAnchor>
  <xdr:twoCellAnchor editAs="oneCell">
    <xdr:from>
      <xdr:col>2</xdr:col>
      <xdr:colOff>491436</xdr:colOff>
      <xdr:row>23</xdr:row>
      <xdr:rowOff>7718</xdr:rowOff>
    </xdr:from>
    <xdr:to>
      <xdr:col>3</xdr:col>
      <xdr:colOff>69055</xdr:colOff>
      <xdr:row>34</xdr:row>
      <xdr:rowOff>67145</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958786" y="6103718"/>
          <a:ext cx="2625619" cy="3318097"/>
        </a:xfrm>
        <a:prstGeom prst="rect">
          <a:avLst/>
        </a:prstGeom>
      </xdr:spPr>
    </xdr:pic>
    <xdr:clientData/>
  </xdr:twoCellAnchor>
  <xdr:twoCellAnchor editAs="oneCell">
    <xdr:from>
      <xdr:col>4</xdr:col>
      <xdr:colOff>354699</xdr:colOff>
      <xdr:row>2</xdr:row>
      <xdr:rowOff>221147</xdr:rowOff>
    </xdr:from>
    <xdr:to>
      <xdr:col>5</xdr:col>
      <xdr:colOff>11205</xdr:colOff>
      <xdr:row>16</xdr:row>
      <xdr:rowOff>52107</xdr:rowOff>
    </xdr:to>
    <xdr:pic>
      <xdr:nvPicPr>
        <xdr:cNvPr id="5" name="Picture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252170" y="714206"/>
          <a:ext cx="2704506" cy="3640960"/>
        </a:xfrm>
        <a:prstGeom prst="rect">
          <a:avLst/>
        </a:prstGeom>
      </xdr:spPr>
    </xdr:pic>
    <xdr:clientData/>
  </xdr:twoCellAnchor>
  <xdr:twoCellAnchor>
    <xdr:from>
      <xdr:col>1</xdr:col>
      <xdr:colOff>3287286</xdr:colOff>
      <xdr:row>0</xdr:row>
      <xdr:rowOff>23232</xdr:rowOff>
    </xdr:from>
    <xdr:to>
      <xdr:col>2</xdr:col>
      <xdr:colOff>1347439</xdr:colOff>
      <xdr:row>1</xdr:row>
      <xdr:rowOff>0</xdr:rowOff>
    </xdr:to>
    <xdr:sp macro="" textlink="">
      <xdr:nvSpPr>
        <xdr:cNvPr id="6" name="TextBox 5">
          <a:hlinkClick xmlns:r="http://schemas.openxmlformats.org/officeDocument/2006/relationships" r:id="rId4"/>
          <a:extLst>
            <a:ext uri="{FF2B5EF4-FFF2-40B4-BE49-F238E27FC236}">
              <a16:creationId xmlns:a16="http://schemas.microsoft.com/office/drawing/2014/main" id="{00000000-0008-0000-0900-000006000000}"/>
            </a:ext>
          </a:extLst>
        </xdr:cNvPr>
        <xdr:cNvSpPr txBox="1"/>
      </xdr:nvSpPr>
      <xdr:spPr>
        <a:xfrm>
          <a:off x="5203902" y="23232"/>
          <a:ext cx="1440366" cy="4297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rgbClr val="0000FF"/>
              </a:solidFill>
              <a:effectLst/>
              <a:latin typeface="+mn-lt"/>
              <a:ea typeface="+mn-ea"/>
              <a:cs typeface="+mn-cs"/>
            </a:rPr>
            <a:t>Table of Contents </a:t>
          </a:r>
          <a:r>
            <a:rPr lang="en-US" sz="1100" b="0" i="0" u="none" strike="noStrike">
              <a:solidFill>
                <a:schemeClr val="bg1"/>
              </a:solidFill>
              <a:effectLst/>
              <a:latin typeface="+mn-lt"/>
              <a:ea typeface="+mn-ea"/>
              <a:cs typeface="+mn-cs"/>
            </a:rPr>
            <a:t>Hyperlink to Table  of Contents  </a:t>
          </a:r>
          <a:r>
            <a:rPr lang="en-US" sz="1100" b="0" i="0" u="sng" strike="noStrike">
              <a:solidFill>
                <a:schemeClr val="bg1"/>
              </a:solidFill>
              <a:effectLst/>
              <a:latin typeface="+mn-lt"/>
              <a:ea typeface="+mn-ea"/>
              <a:cs typeface="+mn-cs"/>
            </a:rPr>
            <a:t>Product Guide Title Page'!A1  Product Guide Title Page'!A1 </a:t>
          </a:r>
          <a:r>
            <a:rPr lang="en-US" sz="1100" b="0" i="0" u="none" strike="noStrike">
              <a:solidFill>
                <a:schemeClr val="bg1"/>
              </a:solidFill>
              <a:effectLst/>
              <a:latin typeface="+mn-lt"/>
              <a:ea typeface="+mn-ea"/>
              <a:cs typeface="+mn-cs"/>
            </a:rPr>
            <a:t> </a:t>
          </a:r>
          <a:r>
            <a:rPr lang="en-US" sz="1100">
              <a:solidFill>
                <a:schemeClr val="bg1"/>
              </a:solidFill>
            </a:rPr>
            <a:t> </a:t>
          </a:r>
        </a:p>
      </xdr:txBody>
    </xdr:sp>
    <xdr:clientData/>
  </xdr:twoCellAnchor>
  <xdr:oneCellAnchor>
    <xdr:from>
      <xdr:col>3</xdr:col>
      <xdr:colOff>152400</xdr:colOff>
      <xdr:row>18</xdr:row>
      <xdr:rowOff>66675</xdr:rowOff>
    </xdr:from>
    <xdr:ext cx="3784600" cy="685800"/>
    <xdr:sp macro="" textlink="">
      <xdr:nvSpPr>
        <xdr:cNvPr id="3" name="TextBox 2">
          <a:extLst>
            <a:ext uri="{FF2B5EF4-FFF2-40B4-BE49-F238E27FC236}">
              <a16:creationId xmlns:a16="http://schemas.microsoft.com/office/drawing/2014/main" id="{328FB143-34B8-434A-8C05-2AA1E2C34D6F}"/>
            </a:ext>
          </a:extLst>
        </xdr:cNvPr>
        <xdr:cNvSpPr txBox="1"/>
      </xdr:nvSpPr>
      <xdr:spPr>
        <a:xfrm>
          <a:off x="8667750" y="4933950"/>
          <a:ext cx="3784600" cy="685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1400" b="1" i="0" u="none" strike="noStrike" baseline="0">
              <a:solidFill>
                <a:schemeClr val="tx1"/>
              </a:solidFill>
              <a:effectLst/>
              <a:latin typeface="+mn-lt"/>
              <a:ea typeface="+mn-ea"/>
              <a:cs typeface="+mn-cs"/>
            </a:rPr>
            <a:t>Tac</a:t>
          </a:r>
          <a:r>
            <a:rPr lang="en-US" sz="1400" b="0" i="1" u="none" strike="noStrike" baseline="0">
              <a:solidFill>
                <a:schemeClr val="tx1"/>
              </a:solidFill>
              <a:effectLst/>
              <a:latin typeface="+mn-lt"/>
              <a:ea typeface="+mn-ea"/>
              <a:cs typeface="+mn-cs"/>
            </a:rPr>
            <a:t>10 </a:t>
          </a:r>
          <a:r>
            <a:rPr lang="en-US" sz="1400" b="0" i="0" u="none" strike="noStrike" baseline="0">
              <a:solidFill>
                <a:schemeClr val="tx1"/>
              </a:solidFill>
              <a:effectLst/>
              <a:latin typeface="+mn-lt"/>
              <a:ea typeface="+mn-ea"/>
              <a:cs typeface="+mn-cs"/>
            </a:rPr>
            <a:t>Channel Select</a:t>
          </a:r>
        </a:p>
        <a:p>
          <a:pPr algn="ctr"/>
          <a:r>
            <a:rPr lang="en-US" sz="1100" b="0" i="0" u="none" strike="noStrike" baseline="0">
              <a:solidFill>
                <a:schemeClr val="tx1"/>
              </a:solidFill>
              <a:effectLst/>
              <a:latin typeface="+mn-lt"/>
              <a:ea typeface="+mn-ea"/>
              <a:cs typeface="+mn-cs"/>
            </a:rPr>
            <a:t> Long lead time/Minimum order quantity may apply.</a:t>
          </a:r>
          <a:r>
            <a:rPr lang="en-US" sz="1100" b="0" i="0" baseline="0"/>
            <a:t> </a:t>
          </a:r>
        </a:p>
        <a:p>
          <a:endParaRPr lang="en-US" sz="2000" b="0" i="0" baseline="0"/>
        </a:p>
      </xdr:txBody>
    </xdr:sp>
    <xdr:clientData/>
  </xdr:oneCellAnchor>
  <xdr:oneCellAnchor>
    <xdr:from>
      <xdr:col>2</xdr:col>
      <xdr:colOff>161925</xdr:colOff>
      <xdr:row>18</xdr:row>
      <xdr:rowOff>95250</xdr:rowOff>
    </xdr:from>
    <xdr:ext cx="3784600" cy="685800"/>
    <xdr:sp macro="" textlink="">
      <xdr:nvSpPr>
        <xdr:cNvPr id="7" name="TextBox 6">
          <a:extLst>
            <a:ext uri="{FF2B5EF4-FFF2-40B4-BE49-F238E27FC236}">
              <a16:creationId xmlns:a16="http://schemas.microsoft.com/office/drawing/2014/main" id="{AA3F4CC2-ED25-4EAD-A4B5-777F2C29EC2B}"/>
            </a:ext>
          </a:extLst>
        </xdr:cNvPr>
        <xdr:cNvSpPr txBox="1"/>
      </xdr:nvSpPr>
      <xdr:spPr>
        <a:xfrm>
          <a:off x="5629275" y="4962525"/>
          <a:ext cx="3784600" cy="685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1400" b="1" i="0" u="none" strike="noStrike" baseline="0">
              <a:solidFill>
                <a:schemeClr val="tx1"/>
              </a:solidFill>
              <a:effectLst/>
              <a:latin typeface="+mn-lt"/>
              <a:ea typeface="+mn-ea"/>
              <a:cs typeface="+mn-cs"/>
            </a:rPr>
            <a:t>Standard</a:t>
          </a:r>
          <a:endParaRPr lang="en-US" sz="1100" b="0" i="0" baseline="0"/>
        </a:p>
        <a:p>
          <a:endParaRPr lang="en-US" sz="2000" b="0" i="0" baseline="0"/>
        </a:p>
      </xdr:txBody>
    </xdr:sp>
    <xdr:clientData/>
  </xdr:oneCellAnchor>
</xdr:wsDr>
</file>

<file path=xl/drawings/drawing12.xml><?xml version="1.0" encoding="utf-8"?>
<xdr:wsDr xmlns:xdr="http://schemas.openxmlformats.org/drawingml/2006/spreadsheetDrawing" xmlns:a="http://schemas.openxmlformats.org/drawingml/2006/main">
  <xdr:twoCellAnchor>
    <xdr:from>
      <xdr:col>13</xdr:col>
      <xdr:colOff>0</xdr:colOff>
      <xdr:row>4</xdr:row>
      <xdr:rowOff>0</xdr:rowOff>
    </xdr:from>
    <xdr:to>
      <xdr:col>14</xdr:col>
      <xdr:colOff>578351</xdr:colOff>
      <xdr:row>5</xdr:row>
      <xdr:rowOff>129284</xdr:rowOff>
    </xdr:to>
    <xdr:sp macro="" textlink="">
      <xdr:nvSpPr>
        <xdr:cNvPr id="4" name="TextBox 3">
          <a:hlinkClick xmlns:r="http://schemas.openxmlformats.org/officeDocument/2006/relationships" r:id="rId1"/>
          <a:extLst>
            <a:ext uri="{FF2B5EF4-FFF2-40B4-BE49-F238E27FC236}">
              <a16:creationId xmlns:a16="http://schemas.microsoft.com/office/drawing/2014/main" id="{8642EDDB-ABCF-49ED-AF11-E6FC5A787E66}"/>
            </a:ext>
          </a:extLst>
        </xdr:cNvPr>
        <xdr:cNvSpPr txBox="1"/>
      </xdr:nvSpPr>
      <xdr:spPr>
        <a:xfrm>
          <a:off x="7924800" y="647700"/>
          <a:ext cx="1187951" cy="2912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rgbClr val="0000FF"/>
              </a:solidFill>
              <a:effectLst/>
              <a:latin typeface="+mn-lt"/>
              <a:ea typeface="+mn-ea"/>
              <a:cs typeface="+mn-cs"/>
            </a:rPr>
            <a:t>Table of Contents </a:t>
          </a:r>
          <a:r>
            <a:rPr lang="en-US" sz="1100" b="0" i="0" u="none" strike="noStrike">
              <a:solidFill>
                <a:schemeClr val="bg1"/>
              </a:solidFill>
              <a:effectLst/>
              <a:latin typeface="+mn-lt"/>
              <a:ea typeface="+mn-ea"/>
              <a:cs typeface="+mn-cs"/>
            </a:rPr>
            <a:t>Hyperlink to Table  of Contents  </a:t>
          </a:r>
          <a:r>
            <a:rPr lang="en-US" sz="1100" b="0" i="0" u="sng" strike="noStrike">
              <a:solidFill>
                <a:schemeClr val="bg1"/>
              </a:solidFill>
              <a:effectLst/>
              <a:latin typeface="+mn-lt"/>
              <a:ea typeface="+mn-ea"/>
              <a:cs typeface="+mn-cs"/>
            </a:rPr>
            <a:t>Product Guide Title Page'!A1  Product Guide Title Page'!A1 </a:t>
          </a:r>
          <a:r>
            <a:rPr lang="en-US" sz="1100" b="0" i="0" u="none" strike="noStrike">
              <a:solidFill>
                <a:schemeClr val="bg1"/>
              </a:solidFill>
              <a:effectLst/>
              <a:latin typeface="+mn-lt"/>
              <a:ea typeface="+mn-ea"/>
              <a:cs typeface="+mn-cs"/>
            </a:rPr>
            <a:t> </a:t>
          </a:r>
          <a:r>
            <a:rPr lang="en-US" sz="1100">
              <a:solidFill>
                <a:schemeClr val="bg1"/>
              </a:solidFill>
            </a:rPr>
            <a:t> </a:t>
          </a:r>
        </a:p>
      </xdr:txBody>
    </xdr:sp>
    <xdr:clientData/>
  </xdr:twoCellAnchor>
  <xdr:twoCellAnchor editAs="oneCell">
    <xdr:from>
      <xdr:col>0</xdr:col>
      <xdr:colOff>0</xdr:colOff>
      <xdr:row>53</xdr:row>
      <xdr:rowOff>76200</xdr:rowOff>
    </xdr:from>
    <xdr:to>
      <xdr:col>11</xdr:col>
      <xdr:colOff>319087</xdr:colOff>
      <xdr:row>95</xdr:row>
      <xdr:rowOff>50934</xdr:rowOff>
    </xdr:to>
    <xdr:pic>
      <xdr:nvPicPr>
        <xdr:cNvPr id="8" name="Picture 7">
          <a:extLst>
            <a:ext uri="{FF2B5EF4-FFF2-40B4-BE49-F238E27FC236}">
              <a16:creationId xmlns:a16="http://schemas.microsoft.com/office/drawing/2014/main" id="{D14DD531-C218-225A-431D-226E1D21412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8696325"/>
          <a:ext cx="7024687" cy="6775584"/>
        </a:xfrm>
        <a:prstGeom prst="rect">
          <a:avLst/>
        </a:prstGeom>
      </xdr:spPr>
    </xdr:pic>
    <xdr:clientData/>
  </xdr:twoCellAnchor>
  <xdr:twoCellAnchor editAs="oneCell">
    <xdr:from>
      <xdr:col>0</xdr:col>
      <xdr:colOff>1</xdr:colOff>
      <xdr:row>0</xdr:row>
      <xdr:rowOff>0</xdr:rowOff>
    </xdr:from>
    <xdr:to>
      <xdr:col>11</xdr:col>
      <xdr:colOff>303085</xdr:colOff>
      <xdr:row>55</xdr:row>
      <xdr:rowOff>152400</xdr:rowOff>
    </xdr:to>
    <xdr:pic>
      <xdr:nvPicPr>
        <xdr:cNvPr id="12" name="Picture 11">
          <a:extLst>
            <a:ext uri="{FF2B5EF4-FFF2-40B4-BE49-F238E27FC236}">
              <a16:creationId xmlns:a16="http://schemas.microsoft.com/office/drawing/2014/main" id="{C604AC0A-7A96-3308-3669-8D2442EEF55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 y="0"/>
          <a:ext cx="7008684" cy="90963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62</xdr:row>
      <xdr:rowOff>19050</xdr:rowOff>
    </xdr:from>
    <xdr:to>
      <xdr:col>12</xdr:col>
      <xdr:colOff>457200</xdr:colOff>
      <xdr:row>124</xdr:row>
      <xdr:rowOff>38100</xdr:rowOff>
    </xdr:to>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0058400"/>
          <a:ext cx="7772400" cy="10058400"/>
        </a:xfrm>
        <a:prstGeom prst="rect">
          <a:avLst/>
        </a:prstGeom>
      </xdr:spPr>
    </xdr:pic>
    <xdr:clientData/>
  </xdr:twoCellAnchor>
  <xdr:twoCellAnchor editAs="oneCell">
    <xdr:from>
      <xdr:col>0</xdr:col>
      <xdr:colOff>0</xdr:colOff>
      <xdr:row>124</xdr:row>
      <xdr:rowOff>19050</xdr:rowOff>
    </xdr:from>
    <xdr:to>
      <xdr:col>12</xdr:col>
      <xdr:colOff>457200</xdr:colOff>
      <xdr:row>186</xdr:row>
      <xdr:rowOff>38100</xdr:rowOff>
    </xdr:to>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20097750"/>
          <a:ext cx="7772400" cy="10058400"/>
        </a:xfrm>
        <a:prstGeom prst="rect">
          <a:avLst/>
        </a:prstGeom>
      </xdr:spPr>
    </xdr:pic>
    <xdr:clientData/>
  </xdr:twoCellAnchor>
  <xdr:twoCellAnchor editAs="oneCell">
    <xdr:from>
      <xdr:col>0</xdr:col>
      <xdr:colOff>0</xdr:colOff>
      <xdr:row>186</xdr:row>
      <xdr:rowOff>47625</xdr:rowOff>
    </xdr:from>
    <xdr:to>
      <xdr:col>12</xdr:col>
      <xdr:colOff>457200</xdr:colOff>
      <xdr:row>248</xdr:row>
      <xdr:rowOff>66675</xdr:rowOff>
    </xdr:to>
    <xdr:pic>
      <xdr:nvPicPr>
        <xdr:cNvPr id="5" name="Picture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30165675"/>
          <a:ext cx="7772400" cy="10058400"/>
        </a:xfrm>
        <a:prstGeom prst="rect">
          <a:avLst/>
        </a:prstGeom>
      </xdr:spPr>
    </xdr:pic>
    <xdr:clientData/>
  </xdr:twoCellAnchor>
  <xdr:twoCellAnchor editAs="oneCell">
    <xdr:from>
      <xdr:col>0</xdr:col>
      <xdr:colOff>0</xdr:colOff>
      <xdr:row>248</xdr:row>
      <xdr:rowOff>47625</xdr:rowOff>
    </xdr:from>
    <xdr:to>
      <xdr:col>12</xdr:col>
      <xdr:colOff>457200</xdr:colOff>
      <xdr:row>310</xdr:row>
      <xdr:rowOff>66675</xdr:rowOff>
    </xdr:to>
    <xdr:pic>
      <xdr:nvPicPr>
        <xdr:cNvPr id="6" name="Picture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40205025"/>
          <a:ext cx="7772400" cy="10058400"/>
        </a:xfrm>
        <a:prstGeom prst="rect">
          <a:avLst/>
        </a:prstGeom>
      </xdr:spPr>
    </xdr:pic>
    <xdr:clientData/>
  </xdr:twoCellAnchor>
  <xdr:twoCellAnchor editAs="oneCell">
    <xdr:from>
      <xdr:col>0</xdr:col>
      <xdr:colOff>0</xdr:colOff>
      <xdr:row>310</xdr:row>
      <xdr:rowOff>66675</xdr:rowOff>
    </xdr:from>
    <xdr:to>
      <xdr:col>12</xdr:col>
      <xdr:colOff>457200</xdr:colOff>
      <xdr:row>372</xdr:row>
      <xdr:rowOff>85725</xdr:rowOff>
    </xdr:to>
    <xdr:pic>
      <xdr:nvPicPr>
        <xdr:cNvPr id="7" name="Picture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50263425"/>
          <a:ext cx="7772400" cy="10058400"/>
        </a:xfrm>
        <a:prstGeom prst="rect">
          <a:avLst/>
        </a:prstGeom>
      </xdr:spPr>
    </xdr:pic>
    <xdr:clientData/>
  </xdr:twoCellAnchor>
  <xdr:twoCellAnchor editAs="oneCell">
    <xdr:from>
      <xdr:col>0</xdr:col>
      <xdr:colOff>9525</xdr:colOff>
      <xdr:row>372</xdr:row>
      <xdr:rowOff>66675</xdr:rowOff>
    </xdr:from>
    <xdr:to>
      <xdr:col>12</xdr:col>
      <xdr:colOff>466725</xdr:colOff>
      <xdr:row>434</xdr:row>
      <xdr:rowOff>85725</xdr:rowOff>
    </xdr:to>
    <xdr:pic>
      <xdr:nvPicPr>
        <xdr:cNvPr id="8" name="Picture 7">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9525" y="60302775"/>
          <a:ext cx="7772400" cy="10058400"/>
        </a:xfrm>
        <a:prstGeom prst="rect">
          <a:avLst/>
        </a:prstGeom>
      </xdr:spPr>
    </xdr:pic>
    <xdr:clientData/>
  </xdr:twoCellAnchor>
  <xdr:twoCellAnchor editAs="oneCell">
    <xdr:from>
      <xdr:col>0</xdr:col>
      <xdr:colOff>9525</xdr:colOff>
      <xdr:row>434</xdr:row>
      <xdr:rowOff>85725</xdr:rowOff>
    </xdr:from>
    <xdr:to>
      <xdr:col>12</xdr:col>
      <xdr:colOff>466725</xdr:colOff>
      <xdr:row>496</xdr:row>
      <xdr:rowOff>104775</xdr:rowOff>
    </xdr:to>
    <xdr:pic>
      <xdr:nvPicPr>
        <xdr:cNvPr id="9" name="Picture 8">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9525" y="70361175"/>
          <a:ext cx="7772400" cy="10058400"/>
        </a:xfrm>
        <a:prstGeom prst="rect">
          <a:avLst/>
        </a:prstGeom>
      </xdr:spPr>
    </xdr:pic>
    <xdr:clientData/>
  </xdr:twoCellAnchor>
  <xdr:twoCellAnchor editAs="oneCell">
    <xdr:from>
      <xdr:col>0</xdr:col>
      <xdr:colOff>9525</xdr:colOff>
      <xdr:row>496</xdr:row>
      <xdr:rowOff>95250</xdr:rowOff>
    </xdr:from>
    <xdr:to>
      <xdr:col>12</xdr:col>
      <xdr:colOff>466725</xdr:colOff>
      <xdr:row>558</xdr:row>
      <xdr:rowOff>114300</xdr:rowOff>
    </xdr:to>
    <xdr:pic>
      <xdr:nvPicPr>
        <xdr:cNvPr id="10" name="Picture 9">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9525" y="80410050"/>
          <a:ext cx="7772400" cy="10058400"/>
        </a:xfrm>
        <a:prstGeom prst="rect">
          <a:avLst/>
        </a:prstGeom>
      </xdr:spPr>
    </xdr:pic>
    <xdr:clientData/>
  </xdr:twoCellAnchor>
  <xdr:twoCellAnchor editAs="oneCell">
    <xdr:from>
      <xdr:col>13</xdr:col>
      <xdr:colOff>0</xdr:colOff>
      <xdr:row>2</xdr:row>
      <xdr:rowOff>0</xdr:rowOff>
    </xdr:from>
    <xdr:to>
      <xdr:col>15</xdr:col>
      <xdr:colOff>140326</xdr:colOff>
      <xdr:row>3</xdr:row>
      <xdr:rowOff>155094</xdr:rowOff>
    </xdr:to>
    <xdr:pic>
      <xdr:nvPicPr>
        <xdr:cNvPr id="18" name="Picture 17">
          <a:hlinkClick xmlns:r="http://schemas.openxmlformats.org/officeDocument/2006/relationships" r:id="rId9"/>
          <a:extLst>
            <a:ext uri="{FF2B5EF4-FFF2-40B4-BE49-F238E27FC236}">
              <a16:creationId xmlns:a16="http://schemas.microsoft.com/office/drawing/2014/main" id="{00000000-0008-0000-0A00-000012000000}"/>
            </a:ext>
          </a:extLst>
        </xdr:cNvPr>
        <xdr:cNvPicPr>
          <a:picLocks noChangeAspect="1"/>
        </xdr:cNvPicPr>
      </xdr:nvPicPr>
      <xdr:blipFill>
        <a:blip xmlns:r="http://schemas.openxmlformats.org/officeDocument/2006/relationships" r:embed="rId10"/>
        <a:stretch>
          <a:fillRect/>
        </a:stretch>
      </xdr:blipFill>
      <xdr:spPr>
        <a:xfrm>
          <a:off x="7924800" y="323850"/>
          <a:ext cx="1359526" cy="317019"/>
        </a:xfrm>
        <a:prstGeom prst="rect">
          <a:avLst/>
        </a:prstGeom>
      </xdr:spPr>
    </xdr:pic>
    <xdr:clientData/>
  </xdr:twoCellAnchor>
  <xdr:twoCellAnchor editAs="oneCell">
    <xdr:from>
      <xdr:col>0</xdr:col>
      <xdr:colOff>9525</xdr:colOff>
      <xdr:row>558</xdr:row>
      <xdr:rowOff>114300</xdr:rowOff>
    </xdr:from>
    <xdr:to>
      <xdr:col>12</xdr:col>
      <xdr:colOff>466725</xdr:colOff>
      <xdr:row>620</xdr:row>
      <xdr:rowOff>133350</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9525" y="90468450"/>
          <a:ext cx="7772400" cy="10058400"/>
        </a:xfrm>
        <a:prstGeom prst="rect">
          <a:avLst/>
        </a:prstGeom>
      </xdr:spPr>
    </xdr:pic>
    <xdr:clientData/>
  </xdr:twoCellAnchor>
  <xdr:twoCellAnchor editAs="oneCell">
    <xdr:from>
      <xdr:col>0</xdr:col>
      <xdr:colOff>19050</xdr:colOff>
      <xdr:row>0</xdr:row>
      <xdr:rowOff>9525</xdr:rowOff>
    </xdr:from>
    <xdr:to>
      <xdr:col>12</xdr:col>
      <xdr:colOff>479950</xdr:colOff>
      <xdr:row>62</xdr:row>
      <xdr:rowOff>66675</xdr:rowOff>
    </xdr:to>
    <xdr:pic>
      <xdr:nvPicPr>
        <xdr:cNvPr id="11" name="Picture 10">
          <a:extLst>
            <a:ext uri="{FF2B5EF4-FFF2-40B4-BE49-F238E27FC236}">
              <a16:creationId xmlns:a16="http://schemas.microsoft.com/office/drawing/2014/main" id="{A3B632AB-6F8F-0C7C-491B-84DFE929490E}"/>
            </a:ext>
          </a:extLst>
        </xdr:cNvPr>
        <xdr:cNvPicPr>
          <a:picLocks noChangeAspect="1"/>
        </xdr:cNvPicPr>
      </xdr:nvPicPr>
      <xdr:blipFill>
        <a:blip xmlns:r="http://schemas.openxmlformats.org/officeDocument/2006/relationships" r:embed="rId12"/>
        <a:stretch>
          <a:fillRect/>
        </a:stretch>
      </xdr:blipFill>
      <xdr:spPr>
        <a:xfrm>
          <a:off x="19050" y="9525"/>
          <a:ext cx="7776100" cy="10096500"/>
        </a:xfrm>
        <a:prstGeom prst="rect">
          <a:avLst/>
        </a:prstGeom>
      </xdr:spPr>
    </xdr:pic>
    <xdr:clientData/>
  </xdr:twoCellAnchor>
  <xdr:twoCellAnchor editAs="oneCell">
    <xdr:from>
      <xdr:col>0</xdr:col>
      <xdr:colOff>9524</xdr:colOff>
      <xdr:row>620</xdr:row>
      <xdr:rowOff>125572</xdr:rowOff>
    </xdr:from>
    <xdr:to>
      <xdr:col>12</xdr:col>
      <xdr:colOff>457199</xdr:colOff>
      <xdr:row>683</xdr:row>
      <xdr:rowOff>974</xdr:rowOff>
    </xdr:to>
    <xdr:pic>
      <xdr:nvPicPr>
        <xdr:cNvPr id="15" name="Picture 14">
          <a:extLst>
            <a:ext uri="{FF2B5EF4-FFF2-40B4-BE49-F238E27FC236}">
              <a16:creationId xmlns:a16="http://schemas.microsoft.com/office/drawing/2014/main" id="{F8FBF3DD-92CB-153C-6C50-11775D76F962}"/>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9524" y="100519072"/>
          <a:ext cx="7762875" cy="1007667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15</xdr:col>
      <xdr:colOff>0</xdr:colOff>
      <xdr:row>1</xdr:row>
      <xdr:rowOff>0</xdr:rowOff>
    </xdr:from>
    <xdr:to>
      <xdr:col>15</xdr:col>
      <xdr:colOff>1187951</xdr:colOff>
      <xdr:row>1</xdr:row>
      <xdr:rowOff>710309</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B00-000002000000}"/>
            </a:ext>
          </a:extLst>
        </xdr:cNvPr>
        <xdr:cNvSpPr txBox="1"/>
      </xdr:nvSpPr>
      <xdr:spPr>
        <a:xfrm>
          <a:off x="9144000" y="357188"/>
          <a:ext cx="1187951" cy="710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rgbClr val="0000FF"/>
              </a:solidFill>
              <a:effectLst/>
              <a:latin typeface="+mn-lt"/>
              <a:ea typeface="+mn-ea"/>
              <a:cs typeface="+mn-cs"/>
            </a:rPr>
            <a:t>Table of Contents </a:t>
          </a:r>
          <a:r>
            <a:rPr lang="en-US" sz="1100" b="0" i="0" u="none" strike="noStrike">
              <a:solidFill>
                <a:schemeClr val="bg1"/>
              </a:solidFill>
              <a:effectLst/>
              <a:latin typeface="+mn-lt"/>
              <a:ea typeface="+mn-ea"/>
              <a:cs typeface="+mn-cs"/>
            </a:rPr>
            <a:t>Hyperlink to Table  of Contents  </a:t>
          </a:r>
          <a:r>
            <a:rPr lang="en-US" sz="1100" b="0" i="0" u="sng" strike="noStrike">
              <a:solidFill>
                <a:schemeClr val="bg1"/>
              </a:solidFill>
              <a:effectLst/>
              <a:latin typeface="+mn-lt"/>
              <a:ea typeface="+mn-ea"/>
              <a:cs typeface="+mn-cs"/>
            </a:rPr>
            <a:t>Product Guide Title Page'!A1  Product Guide Title Page'!A1 </a:t>
          </a:r>
          <a:r>
            <a:rPr lang="en-US" sz="1100" b="0" i="0" u="none" strike="noStrike">
              <a:solidFill>
                <a:schemeClr val="bg1"/>
              </a:solidFill>
              <a:effectLst/>
              <a:latin typeface="+mn-lt"/>
              <a:ea typeface="+mn-ea"/>
              <a:cs typeface="+mn-cs"/>
            </a:rPr>
            <a:t> </a:t>
          </a:r>
          <a:r>
            <a:rPr lang="en-US" sz="1100">
              <a:solidFill>
                <a:schemeClr val="bg1"/>
              </a:solidFill>
            </a:rPr>
            <a:t> </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15</xdr:col>
      <xdr:colOff>0</xdr:colOff>
      <xdr:row>1</xdr:row>
      <xdr:rowOff>0</xdr:rowOff>
    </xdr:from>
    <xdr:to>
      <xdr:col>16</xdr:col>
      <xdr:colOff>21139</xdr:colOff>
      <xdr:row>1</xdr:row>
      <xdr:rowOff>710309</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C00-000002000000}"/>
            </a:ext>
          </a:extLst>
        </xdr:cNvPr>
        <xdr:cNvSpPr txBox="1"/>
      </xdr:nvSpPr>
      <xdr:spPr>
        <a:xfrm>
          <a:off x="8512969" y="357188"/>
          <a:ext cx="1187951" cy="710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rgbClr val="0000FF"/>
              </a:solidFill>
              <a:effectLst/>
              <a:latin typeface="+mn-lt"/>
              <a:ea typeface="+mn-ea"/>
              <a:cs typeface="+mn-cs"/>
            </a:rPr>
            <a:t>Table of Contents </a:t>
          </a:r>
          <a:r>
            <a:rPr lang="en-US" sz="1100" b="0" i="0" u="none" strike="noStrike">
              <a:solidFill>
                <a:schemeClr val="bg1"/>
              </a:solidFill>
              <a:effectLst/>
              <a:latin typeface="+mn-lt"/>
              <a:ea typeface="+mn-ea"/>
              <a:cs typeface="+mn-cs"/>
            </a:rPr>
            <a:t>Hyperlink to Table  of Contents  </a:t>
          </a:r>
          <a:r>
            <a:rPr lang="en-US" sz="1100" b="0" i="0" u="sng" strike="noStrike">
              <a:solidFill>
                <a:schemeClr val="bg1"/>
              </a:solidFill>
              <a:effectLst/>
              <a:latin typeface="+mn-lt"/>
              <a:ea typeface="+mn-ea"/>
              <a:cs typeface="+mn-cs"/>
            </a:rPr>
            <a:t>Product Guide Title Page'!A1  Product Guide Title Page'!A1 </a:t>
          </a:r>
          <a:r>
            <a:rPr lang="en-US" sz="1100" b="0" i="0" u="none" strike="noStrike">
              <a:solidFill>
                <a:schemeClr val="bg1"/>
              </a:solidFill>
              <a:effectLst/>
              <a:latin typeface="+mn-lt"/>
              <a:ea typeface="+mn-ea"/>
              <a:cs typeface="+mn-cs"/>
            </a:rPr>
            <a:t> </a:t>
          </a:r>
          <a:r>
            <a:rPr lang="en-US" sz="1100">
              <a:solidFill>
                <a:schemeClr val="bg1"/>
              </a:solidFill>
            </a:rPr>
            <a:t> </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9525</xdr:colOff>
      <xdr:row>61</xdr:row>
      <xdr:rowOff>133350</xdr:rowOff>
    </xdr:from>
    <xdr:to>
      <xdr:col>12</xdr:col>
      <xdr:colOff>466725</xdr:colOff>
      <xdr:row>123</xdr:row>
      <xdr:rowOff>152400</xdr:rowOff>
    </xdr:to>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5" y="10010775"/>
          <a:ext cx="7772400" cy="10058400"/>
        </a:xfrm>
        <a:prstGeom prst="rect">
          <a:avLst/>
        </a:prstGeom>
      </xdr:spPr>
    </xdr:pic>
    <xdr:clientData/>
  </xdr:twoCellAnchor>
  <xdr:twoCellAnchor editAs="oneCell">
    <xdr:from>
      <xdr:col>0</xdr:col>
      <xdr:colOff>0</xdr:colOff>
      <xdr:row>123</xdr:row>
      <xdr:rowOff>152400</xdr:rowOff>
    </xdr:from>
    <xdr:to>
      <xdr:col>12</xdr:col>
      <xdr:colOff>457200</xdr:colOff>
      <xdr:row>186</xdr:row>
      <xdr:rowOff>9525</xdr:rowOff>
    </xdr:to>
    <xdr:pic>
      <xdr:nvPicPr>
        <xdr:cNvPr id="4" name="Picture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20069175"/>
          <a:ext cx="7772400" cy="10058400"/>
        </a:xfrm>
        <a:prstGeom prst="rect">
          <a:avLst/>
        </a:prstGeom>
      </xdr:spPr>
    </xdr:pic>
    <xdr:clientData/>
  </xdr:twoCellAnchor>
  <xdr:twoCellAnchor editAs="oneCell">
    <xdr:from>
      <xdr:col>0</xdr:col>
      <xdr:colOff>0</xdr:colOff>
      <xdr:row>186</xdr:row>
      <xdr:rowOff>9525</xdr:rowOff>
    </xdr:from>
    <xdr:to>
      <xdr:col>12</xdr:col>
      <xdr:colOff>457200</xdr:colOff>
      <xdr:row>248</xdr:row>
      <xdr:rowOff>28575</xdr:rowOff>
    </xdr:to>
    <xdr:pic>
      <xdr:nvPicPr>
        <xdr:cNvPr id="5" name="Picture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30127575"/>
          <a:ext cx="7772400" cy="10058400"/>
        </a:xfrm>
        <a:prstGeom prst="rect">
          <a:avLst/>
        </a:prstGeom>
      </xdr:spPr>
    </xdr:pic>
    <xdr:clientData/>
  </xdr:twoCellAnchor>
  <xdr:twoCellAnchor editAs="oneCell">
    <xdr:from>
      <xdr:col>13</xdr:col>
      <xdr:colOff>0</xdr:colOff>
      <xdr:row>1</xdr:row>
      <xdr:rowOff>0</xdr:rowOff>
    </xdr:from>
    <xdr:to>
      <xdr:col>15</xdr:col>
      <xdr:colOff>140326</xdr:colOff>
      <xdr:row>2</xdr:row>
      <xdr:rowOff>155094</xdr:rowOff>
    </xdr:to>
    <xdr:pic>
      <xdr:nvPicPr>
        <xdr:cNvPr id="7" name="Picture 6">
          <a:hlinkClick xmlns:r="http://schemas.openxmlformats.org/officeDocument/2006/relationships" r:id="rId4"/>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5"/>
        <a:stretch>
          <a:fillRect/>
        </a:stretch>
      </xdr:blipFill>
      <xdr:spPr>
        <a:xfrm>
          <a:off x="7924800" y="161925"/>
          <a:ext cx="1359526" cy="317019"/>
        </a:xfrm>
        <a:prstGeom prst="rect">
          <a:avLst/>
        </a:prstGeom>
      </xdr:spPr>
    </xdr:pic>
    <xdr:clientData/>
  </xdr:twoCellAnchor>
  <xdr:twoCellAnchor editAs="oneCell">
    <xdr:from>
      <xdr:col>0</xdr:col>
      <xdr:colOff>28575</xdr:colOff>
      <xdr:row>0</xdr:row>
      <xdr:rowOff>19050</xdr:rowOff>
    </xdr:from>
    <xdr:to>
      <xdr:col>12</xdr:col>
      <xdr:colOff>466724</xdr:colOff>
      <xdr:row>61</xdr:row>
      <xdr:rowOff>157817</xdr:rowOff>
    </xdr:to>
    <xdr:pic>
      <xdr:nvPicPr>
        <xdr:cNvPr id="6" name="Picture 5">
          <a:extLst>
            <a:ext uri="{FF2B5EF4-FFF2-40B4-BE49-F238E27FC236}">
              <a16:creationId xmlns:a16="http://schemas.microsoft.com/office/drawing/2014/main" id="{62DFF6A5-EA57-93D5-EA6B-DB8B9CE6C0F6}"/>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8575" y="19050"/>
          <a:ext cx="7753349" cy="10016192"/>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457200</xdr:colOff>
      <xdr:row>62</xdr:row>
      <xdr:rowOff>19431</xdr:rowOff>
    </xdr:to>
    <xdr:pic>
      <xdr:nvPicPr>
        <xdr:cNvPr id="6" name="Picture 5">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10058781"/>
        </a:xfrm>
        <a:prstGeom prst="rect">
          <a:avLst/>
        </a:prstGeom>
      </xdr:spPr>
    </xdr:pic>
    <xdr:clientData/>
  </xdr:twoCellAnchor>
  <xdr:twoCellAnchor>
    <xdr:from>
      <xdr:col>13</xdr:col>
      <xdr:colOff>0</xdr:colOff>
      <xdr:row>1</xdr:row>
      <xdr:rowOff>0</xdr:rowOff>
    </xdr:from>
    <xdr:to>
      <xdr:col>14</xdr:col>
      <xdr:colOff>578351</xdr:colOff>
      <xdr:row>2</xdr:row>
      <xdr:rowOff>129284</xdr:rowOff>
    </xdr:to>
    <xdr:sp macro="" textlink="">
      <xdr:nvSpPr>
        <xdr:cNvPr id="3" name="TextBox 2">
          <a:hlinkClick xmlns:r="http://schemas.openxmlformats.org/officeDocument/2006/relationships" r:id="rId2"/>
          <a:extLst>
            <a:ext uri="{FF2B5EF4-FFF2-40B4-BE49-F238E27FC236}">
              <a16:creationId xmlns:a16="http://schemas.microsoft.com/office/drawing/2014/main" id="{00000000-0008-0000-0E00-000003000000}"/>
            </a:ext>
          </a:extLst>
        </xdr:cNvPr>
        <xdr:cNvSpPr txBox="1"/>
      </xdr:nvSpPr>
      <xdr:spPr>
        <a:xfrm>
          <a:off x="7924800" y="161925"/>
          <a:ext cx="1187951" cy="2912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0" i="0" u="none" strike="noStrike">
              <a:solidFill>
                <a:srgbClr val="0000FF"/>
              </a:solidFill>
              <a:effectLst/>
              <a:latin typeface="+mn-lt"/>
              <a:ea typeface="+mn-ea"/>
              <a:cs typeface="+mn-cs"/>
            </a:rPr>
            <a:t>Table of Contents </a:t>
          </a:r>
          <a:r>
            <a:rPr lang="en-US" sz="1100" b="0" i="0" u="none" strike="noStrike">
              <a:solidFill>
                <a:schemeClr val="bg1"/>
              </a:solidFill>
              <a:effectLst/>
              <a:latin typeface="+mn-lt"/>
              <a:ea typeface="+mn-ea"/>
              <a:cs typeface="+mn-cs"/>
            </a:rPr>
            <a:t>Hyperlink to Table  of Contents  </a:t>
          </a:r>
          <a:r>
            <a:rPr lang="en-US" sz="1100" b="0" i="0" u="sng" strike="noStrike">
              <a:solidFill>
                <a:schemeClr val="bg1"/>
              </a:solidFill>
              <a:effectLst/>
              <a:latin typeface="+mn-lt"/>
              <a:ea typeface="+mn-ea"/>
              <a:cs typeface="+mn-cs"/>
            </a:rPr>
            <a:t>Product Guide Title Page'!A1  Product Guide Title Page'!A1 </a:t>
          </a:r>
          <a:r>
            <a:rPr lang="en-US" sz="1100" b="0" i="0" u="none" strike="noStrike">
              <a:solidFill>
                <a:schemeClr val="bg1"/>
              </a:solidFill>
              <a:effectLst/>
              <a:latin typeface="+mn-lt"/>
              <a:ea typeface="+mn-ea"/>
              <a:cs typeface="+mn-cs"/>
            </a:rPr>
            <a:t> </a:t>
          </a:r>
          <a:r>
            <a:rPr lang="en-US" sz="1100">
              <a:solidFill>
                <a:schemeClr val="bg1"/>
              </a:solidFill>
            </a:rPr>
            <a:t> </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13</xdr:col>
      <xdr:colOff>0</xdr:colOff>
      <xdr:row>1</xdr:row>
      <xdr:rowOff>0</xdr:rowOff>
    </xdr:from>
    <xdr:to>
      <xdr:col>14</xdr:col>
      <xdr:colOff>578351</xdr:colOff>
      <xdr:row>2</xdr:row>
      <xdr:rowOff>129284</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F00-000002000000}"/>
            </a:ext>
          </a:extLst>
        </xdr:cNvPr>
        <xdr:cNvSpPr txBox="1"/>
      </xdr:nvSpPr>
      <xdr:spPr>
        <a:xfrm>
          <a:off x="7924800" y="161925"/>
          <a:ext cx="1187951" cy="2912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0" i="0" u="none" strike="noStrike">
              <a:solidFill>
                <a:srgbClr val="0000FF"/>
              </a:solidFill>
              <a:effectLst/>
              <a:latin typeface="+mn-lt"/>
              <a:ea typeface="+mn-ea"/>
              <a:cs typeface="+mn-cs"/>
            </a:rPr>
            <a:t>Table of Contents </a:t>
          </a:r>
          <a:r>
            <a:rPr lang="en-US" sz="1100" b="0" i="0" u="none" strike="noStrike">
              <a:solidFill>
                <a:schemeClr val="bg1"/>
              </a:solidFill>
              <a:effectLst/>
              <a:latin typeface="+mn-lt"/>
              <a:ea typeface="+mn-ea"/>
              <a:cs typeface="+mn-cs"/>
            </a:rPr>
            <a:t>Hyperlink to Table  of Contents  </a:t>
          </a:r>
          <a:r>
            <a:rPr lang="en-US" sz="1100" b="0" i="0" u="sng" strike="noStrike">
              <a:solidFill>
                <a:schemeClr val="bg1"/>
              </a:solidFill>
              <a:effectLst/>
              <a:latin typeface="+mn-lt"/>
              <a:ea typeface="+mn-ea"/>
              <a:cs typeface="+mn-cs"/>
            </a:rPr>
            <a:t>Product Guide Title Page'!A1  Product Guide Title Page'!A1 </a:t>
          </a:r>
          <a:r>
            <a:rPr lang="en-US" sz="1100" b="0" i="0" u="none" strike="noStrike">
              <a:solidFill>
                <a:schemeClr val="bg1"/>
              </a:solidFill>
              <a:effectLst/>
              <a:latin typeface="+mn-lt"/>
              <a:ea typeface="+mn-ea"/>
              <a:cs typeface="+mn-cs"/>
            </a:rPr>
            <a:t> </a:t>
          </a:r>
          <a:r>
            <a:rPr lang="en-US" sz="1100">
              <a:solidFill>
                <a:schemeClr val="bg1"/>
              </a:solidFill>
            </a:rPr>
            <a:t> </a:t>
          </a:r>
        </a:p>
      </xdr:txBody>
    </xdr:sp>
    <xdr:clientData/>
  </xdr:twoCellAnchor>
  <xdr:twoCellAnchor editAs="oneCell">
    <xdr:from>
      <xdr:col>0</xdr:col>
      <xdr:colOff>0</xdr:colOff>
      <xdr:row>0</xdr:row>
      <xdr:rowOff>0</xdr:rowOff>
    </xdr:from>
    <xdr:to>
      <xdr:col>12</xdr:col>
      <xdr:colOff>485775</xdr:colOff>
      <xdr:row>60</xdr:row>
      <xdr:rowOff>56236</xdr:rowOff>
    </xdr:to>
    <xdr:pic>
      <xdr:nvPicPr>
        <xdr:cNvPr id="3" name="Picture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7800975" cy="977173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5</xdr:col>
      <xdr:colOff>552450</xdr:colOff>
      <xdr:row>0</xdr:row>
      <xdr:rowOff>123825</xdr:rowOff>
    </xdr:from>
    <xdr:to>
      <xdr:col>7</xdr:col>
      <xdr:colOff>55650</xdr:colOff>
      <xdr:row>1</xdr:row>
      <xdr:rowOff>200025</xdr:rowOff>
    </xdr:to>
    <xdr:sp macro="" textlink="">
      <xdr:nvSpPr>
        <xdr:cNvPr id="7" name="TextBox 6">
          <a:hlinkClick xmlns:r="http://schemas.openxmlformats.org/officeDocument/2006/relationships" r:id="rId1"/>
          <a:extLst>
            <a:ext uri="{FF2B5EF4-FFF2-40B4-BE49-F238E27FC236}">
              <a16:creationId xmlns:a16="http://schemas.microsoft.com/office/drawing/2014/main" id="{00000000-0008-0000-1000-000007000000}"/>
            </a:ext>
          </a:extLst>
        </xdr:cNvPr>
        <xdr:cNvSpPr txBox="1"/>
      </xdr:nvSpPr>
      <xdr:spPr>
        <a:xfrm>
          <a:off x="14735175" y="123825"/>
          <a:ext cx="1198650" cy="466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rgbClr val="0000FF"/>
              </a:solidFill>
              <a:effectLst/>
              <a:latin typeface="+mn-lt"/>
              <a:ea typeface="+mn-ea"/>
              <a:cs typeface="+mn-cs"/>
            </a:rPr>
            <a:t>Table of Contents </a:t>
          </a:r>
          <a:r>
            <a:rPr lang="en-US" sz="1050" b="0" i="0" u="none" strike="noStrike">
              <a:solidFill>
                <a:schemeClr val="bg1"/>
              </a:solidFill>
              <a:effectLst/>
              <a:latin typeface="+mn-lt"/>
              <a:ea typeface="+mn-ea"/>
              <a:cs typeface="+mn-cs"/>
            </a:rPr>
            <a:t>Hyperlink to Table  of Contents  </a:t>
          </a:r>
          <a:r>
            <a:rPr lang="en-US" sz="1100" b="0" i="0" u="sng" strike="noStrike">
              <a:solidFill>
                <a:schemeClr val="bg1"/>
              </a:solidFill>
              <a:effectLst/>
              <a:latin typeface="+mn-lt"/>
              <a:ea typeface="+mn-ea"/>
              <a:cs typeface="+mn-cs"/>
            </a:rPr>
            <a:t>Product Guide Title Page'!A1  Product Guide Title Page'!A1 </a:t>
          </a:r>
          <a:r>
            <a:rPr lang="en-US" sz="1100" b="0" i="0" u="none" strike="noStrike">
              <a:solidFill>
                <a:schemeClr val="bg1"/>
              </a:solidFill>
              <a:effectLst/>
              <a:latin typeface="+mn-lt"/>
              <a:ea typeface="+mn-ea"/>
              <a:cs typeface="+mn-cs"/>
            </a:rPr>
            <a:t> </a:t>
          </a:r>
          <a:r>
            <a:rPr lang="en-US">
              <a:solidFill>
                <a:schemeClr val="bg1"/>
              </a:solidFill>
            </a:rPr>
            <a:t> </a:t>
          </a:r>
          <a:endParaRPr lang="en-US" sz="1100">
            <a:solidFill>
              <a:schemeClr val="bg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253690</xdr:colOff>
      <xdr:row>0</xdr:row>
      <xdr:rowOff>121502</xdr:rowOff>
    </xdr:from>
    <xdr:to>
      <xdr:col>4</xdr:col>
      <xdr:colOff>1191089</xdr:colOff>
      <xdr:row>8</xdr:row>
      <xdr:rowOff>40423</xdr:rowOff>
    </xdr:to>
    <xdr:grpSp>
      <xdr:nvGrpSpPr>
        <xdr:cNvPr id="61011" name="Group 1">
          <a:extLst>
            <a:ext uri="{FF2B5EF4-FFF2-40B4-BE49-F238E27FC236}">
              <a16:creationId xmlns:a16="http://schemas.microsoft.com/office/drawing/2014/main" id="{00000000-0008-0000-0100-000053EE0000}"/>
            </a:ext>
          </a:extLst>
        </xdr:cNvPr>
        <xdr:cNvGrpSpPr>
          <a:grpSpLocks/>
        </xdr:cNvGrpSpPr>
      </xdr:nvGrpSpPr>
      <xdr:grpSpPr bwMode="auto">
        <a:xfrm>
          <a:off x="4795489" y="121502"/>
          <a:ext cx="2900478" cy="1219897"/>
          <a:chOff x="750" y="737"/>
          <a:chExt cx="3340" cy="1824"/>
        </a:xfrm>
      </xdr:grpSpPr>
      <xdr:pic>
        <xdr:nvPicPr>
          <xdr:cNvPr id="61012" name="Picture 2" descr="SML flat black copy">
            <a:extLst>
              <a:ext uri="{FF2B5EF4-FFF2-40B4-BE49-F238E27FC236}">
                <a16:creationId xmlns:a16="http://schemas.microsoft.com/office/drawing/2014/main" id="{00000000-0008-0000-0100-000054EE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94" y="737"/>
            <a:ext cx="3124" cy="1345"/>
          </a:xfrm>
          <a:prstGeom prst="rect">
            <a:avLst/>
          </a:prstGeom>
          <a:noFill/>
          <a:ln w="9525">
            <a:noFill/>
            <a:miter lim="800000"/>
            <a:headEnd/>
            <a:tailEnd/>
          </a:ln>
        </xdr:spPr>
      </xdr:pic>
      <xdr:sp macro="" textlink="">
        <xdr:nvSpPr>
          <xdr:cNvPr id="4" name="Text Box 3">
            <a:extLst>
              <a:ext uri="{FF2B5EF4-FFF2-40B4-BE49-F238E27FC236}">
                <a16:creationId xmlns:a16="http://schemas.microsoft.com/office/drawing/2014/main" id="{00000000-0008-0000-0100-000004000000}"/>
              </a:ext>
            </a:extLst>
          </xdr:cNvPr>
          <xdr:cNvSpPr txBox="1">
            <a:spLocks noChangeArrowheads="1"/>
          </xdr:cNvSpPr>
        </xdr:nvSpPr>
        <xdr:spPr bwMode="auto">
          <a:xfrm>
            <a:off x="750" y="1995"/>
            <a:ext cx="3340" cy="566"/>
          </a:xfrm>
          <a:prstGeom prst="rect">
            <a:avLst/>
          </a:prstGeom>
          <a:noFill/>
          <a:ln w="9525">
            <a:noFill/>
            <a:miter lim="800000"/>
            <a:headEnd/>
            <a:tailEnd/>
          </a:ln>
        </xdr:spPr>
        <xdr:txBody>
          <a:bodyPr vertOverflow="clip" wrap="square" lIns="91440" tIns="45720" rIns="91440" bIns="45720" anchor="t" upright="1"/>
          <a:lstStyle/>
          <a:p>
            <a:pPr algn="ctr" rtl="0">
              <a:defRPr sz="1000"/>
            </a:pPr>
            <a:r>
              <a:rPr lang="en-US" sz="1600" b="0" i="1" u="none" strike="noStrike" baseline="0">
                <a:solidFill>
                  <a:srgbClr val="000000"/>
                </a:solidFill>
                <a:latin typeface="+mn-lt"/>
              </a:rPr>
              <a:t>Innovation… Quality… Passion</a:t>
            </a:r>
          </a:p>
          <a:p>
            <a:pPr algn="ctr" rtl="0">
              <a:defRPr sz="1000"/>
            </a:pPr>
            <a:endParaRPr lang="en-US" sz="950" b="0" i="1" u="none" strike="noStrike" baseline="0">
              <a:solidFill>
                <a:srgbClr val="000000"/>
              </a:solidFill>
              <a:latin typeface="Book Antiqua"/>
            </a:endParaRPr>
          </a:p>
        </xdr:txBody>
      </xdr:sp>
    </xdr:grpSp>
    <xdr:clientData/>
  </xdr:twoCellAnchor>
  <xdr:twoCellAnchor>
    <xdr:from>
      <xdr:col>5</xdr:col>
      <xdr:colOff>638872</xdr:colOff>
      <xdr:row>1</xdr:row>
      <xdr:rowOff>92927</xdr:rowOff>
    </xdr:from>
    <xdr:to>
      <xdr:col>6</xdr:col>
      <xdr:colOff>700085</xdr:colOff>
      <xdr:row>3</xdr:row>
      <xdr:rowOff>12429</xdr:rowOff>
    </xdr:to>
    <xdr:sp macro="" textlink="">
      <xdr:nvSpPr>
        <xdr:cNvPr id="6" name="TextBox 5">
          <a:hlinkClick xmlns:r="http://schemas.openxmlformats.org/officeDocument/2006/relationships" r:id="rId2"/>
          <a:extLst>
            <a:ext uri="{FF2B5EF4-FFF2-40B4-BE49-F238E27FC236}">
              <a16:creationId xmlns:a16="http://schemas.microsoft.com/office/drawing/2014/main" id="{00000000-0008-0000-0100-000006000000}"/>
            </a:ext>
          </a:extLst>
        </xdr:cNvPr>
        <xdr:cNvSpPr txBox="1"/>
      </xdr:nvSpPr>
      <xdr:spPr>
        <a:xfrm>
          <a:off x="13102683" y="278781"/>
          <a:ext cx="1187951" cy="2912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rgbClr val="0000FF"/>
              </a:solidFill>
              <a:effectLst/>
              <a:latin typeface="+mn-lt"/>
              <a:ea typeface="+mn-ea"/>
              <a:cs typeface="+mn-cs"/>
            </a:rPr>
            <a:t>Table of Contents </a:t>
          </a:r>
          <a:r>
            <a:rPr lang="en-US" sz="1100" b="0" i="0" u="none" strike="noStrike">
              <a:solidFill>
                <a:schemeClr val="bg1"/>
              </a:solidFill>
              <a:effectLst/>
              <a:latin typeface="+mn-lt"/>
              <a:ea typeface="+mn-ea"/>
              <a:cs typeface="+mn-cs"/>
            </a:rPr>
            <a:t>Hyperlink to Table  of Contents  </a:t>
          </a:r>
          <a:r>
            <a:rPr lang="en-US" sz="1100" b="0" i="0" u="sng" strike="noStrike">
              <a:solidFill>
                <a:schemeClr val="bg1"/>
              </a:solidFill>
              <a:effectLst/>
              <a:latin typeface="+mn-lt"/>
              <a:ea typeface="+mn-ea"/>
              <a:cs typeface="+mn-cs"/>
            </a:rPr>
            <a:t>Product Guide Title Page'!A1  Product Guide Title Page'!A1 </a:t>
          </a:r>
          <a:r>
            <a:rPr lang="en-US" sz="1100" b="0" i="0" u="none" strike="noStrike">
              <a:solidFill>
                <a:schemeClr val="bg1"/>
              </a:solidFill>
              <a:effectLst/>
              <a:latin typeface="+mn-lt"/>
              <a:ea typeface="+mn-ea"/>
              <a:cs typeface="+mn-cs"/>
            </a:rPr>
            <a:t> </a:t>
          </a:r>
          <a:r>
            <a:rPr lang="en-US" sz="1100">
              <a:solidFill>
                <a:schemeClr val="bg1"/>
              </a:solidFill>
            </a:rPr>
            <a:t> </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5</xdr:col>
      <xdr:colOff>499480</xdr:colOff>
      <xdr:row>0</xdr:row>
      <xdr:rowOff>151006</xdr:rowOff>
    </xdr:from>
    <xdr:to>
      <xdr:col>6</xdr:col>
      <xdr:colOff>967248</xdr:colOff>
      <xdr:row>1</xdr:row>
      <xdr:rowOff>163435</xdr:rowOff>
    </xdr:to>
    <xdr:sp macro="" textlink="">
      <xdr:nvSpPr>
        <xdr:cNvPr id="8" name="TextBox 7">
          <a:hlinkClick xmlns:r="http://schemas.openxmlformats.org/officeDocument/2006/relationships" r:id="rId1"/>
          <a:extLst>
            <a:ext uri="{FF2B5EF4-FFF2-40B4-BE49-F238E27FC236}">
              <a16:creationId xmlns:a16="http://schemas.microsoft.com/office/drawing/2014/main" id="{00000000-0008-0000-1100-000008000000}"/>
            </a:ext>
          </a:extLst>
        </xdr:cNvPr>
        <xdr:cNvSpPr txBox="1"/>
      </xdr:nvSpPr>
      <xdr:spPr>
        <a:xfrm>
          <a:off x="9025517" y="151006"/>
          <a:ext cx="1187951" cy="2912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rgbClr val="0000FF"/>
              </a:solidFill>
              <a:effectLst/>
              <a:latin typeface="+mn-lt"/>
              <a:ea typeface="+mn-ea"/>
              <a:cs typeface="+mn-cs"/>
            </a:rPr>
            <a:t>Table of Contents </a:t>
          </a:r>
          <a:r>
            <a:rPr lang="en-US" sz="1100" b="0" i="0" u="none" strike="noStrike">
              <a:solidFill>
                <a:schemeClr val="bg1"/>
              </a:solidFill>
              <a:effectLst/>
              <a:latin typeface="+mn-lt"/>
              <a:ea typeface="+mn-ea"/>
              <a:cs typeface="+mn-cs"/>
            </a:rPr>
            <a:t>Hyperlink to Table  of Contents  </a:t>
          </a:r>
          <a:r>
            <a:rPr lang="en-US" sz="1100" b="0" i="0" u="sng" strike="noStrike">
              <a:solidFill>
                <a:schemeClr val="bg1"/>
              </a:solidFill>
              <a:effectLst/>
              <a:latin typeface="+mn-lt"/>
              <a:ea typeface="+mn-ea"/>
              <a:cs typeface="+mn-cs"/>
            </a:rPr>
            <a:t>Product Guide Title Page'!A1  Product Guide Title Page'!A1 </a:t>
          </a:r>
          <a:r>
            <a:rPr lang="en-US" sz="1100" b="0" i="0" u="none" strike="noStrike">
              <a:solidFill>
                <a:schemeClr val="bg1"/>
              </a:solidFill>
              <a:effectLst/>
              <a:latin typeface="+mn-lt"/>
              <a:ea typeface="+mn-ea"/>
              <a:cs typeface="+mn-cs"/>
            </a:rPr>
            <a:t> </a:t>
          </a:r>
          <a:r>
            <a:rPr lang="en-US" sz="1100">
              <a:solidFill>
                <a:schemeClr val="bg1"/>
              </a:solidFill>
            </a:rPr>
            <a:t> </a:t>
          </a: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61</xdr:row>
      <xdr:rowOff>89647</xdr:rowOff>
    </xdr:from>
    <xdr:to>
      <xdr:col>12</xdr:col>
      <xdr:colOff>510988</xdr:colOff>
      <xdr:row>125</xdr:row>
      <xdr:rowOff>107577</xdr:rowOff>
    </xdr:to>
    <xdr:pic>
      <xdr:nvPicPr>
        <xdr:cNvPr id="10" name="Picture 9">
          <a:extLst>
            <a:ext uri="{FF2B5EF4-FFF2-40B4-BE49-F238E27FC236}">
              <a16:creationId xmlns:a16="http://schemas.microsoft.com/office/drawing/2014/main" id="{88A6736B-7B98-FB38-7AA1-AD1418A871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9659471"/>
          <a:ext cx="7772400" cy="10058400"/>
        </a:xfrm>
        <a:prstGeom prst="rect">
          <a:avLst/>
        </a:prstGeom>
      </xdr:spPr>
    </xdr:pic>
    <xdr:clientData/>
  </xdr:twoCellAnchor>
  <xdr:twoCellAnchor>
    <xdr:from>
      <xdr:col>13</xdr:col>
      <xdr:colOff>0</xdr:colOff>
      <xdr:row>2</xdr:row>
      <xdr:rowOff>0</xdr:rowOff>
    </xdr:from>
    <xdr:to>
      <xdr:col>14</xdr:col>
      <xdr:colOff>574117</xdr:colOff>
      <xdr:row>3</xdr:row>
      <xdr:rowOff>132459</xdr:rowOff>
    </xdr:to>
    <xdr:sp macro="" textlink="">
      <xdr:nvSpPr>
        <xdr:cNvPr id="5" name="TextBox 4">
          <a:hlinkClick xmlns:r="http://schemas.openxmlformats.org/officeDocument/2006/relationships" r:id="rId2"/>
          <a:extLst>
            <a:ext uri="{FF2B5EF4-FFF2-40B4-BE49-F238E27FC236}">
              <a16:creationId xmlns:a16="http://schemas.microsoft.com/office/drawing/2014/main" id="{00000000-0008-0000-1200-000005000000}"/>
            </a:ext>
          </a:extLst>
        </xdr:cNvPr>
        <xdr:cNvSpPr txBox="1"/>
      </xdr:nvSpPr>
      <xdr:spPr>
        <a:xfrm>
          <a:off x="7979833" y="317500"/>
          <a:ext cx="1187951" cy="2912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rgbClr val="0000FF"/>
              </a:solidFill>
              <a:effectLst/>
              <a:latin typeface="+mn-lt"/>
              <a:ea typeface="+mn-ea"/>
              <a:cs typeface="+mn-cs"/>
            </a:rPr>
            <a:t>Table of Contents </a:t>
          </a:r>
          <a:r>
            <a:rPr lang="en-US" sz="1100" b="0" i="0" u="none" strike="noStrike">
              <a:solidFill>
                <a:schemeClr val="bg1"/>
              </a:solidFill>
              <a:effectLst/>
              <a:latin typeface="+mn-lt"/>
              <a:ea typeface="+mn-ea"/>
              <a:cs typeface="+mn-cs"/>
            </a:rPr>
            <a:t>Hyperlink to Table  of Contents  </a:t>
          </a:r>
          <a:r>
            <a:rPr lang="en-US" sz="1100" b="0" i="0" u="sng" strike="noStrike">
              <a:solidFill>
                <a:schemeClr val="bg1"/>
              </a:solidFill>
              <a:effectLst/>
              <a:latin typeface="+mn-lt"/>
              <a:ea typeface="+mn-ea"/>
              <a:cs typeface="+mn-cs"/>
            </a:rPr>
            <a:t>Product Guide Title Page'!A1  Product Guide Title Page'!A1 </a:t>
          </a:r>
          <a:r>
            <a:rPr lang="en-US" sz="1100" b="0" i="0" u="none" strike="noStrike">
              <a:solidFill>
                <a:schemeClr val="bg1"/>
              </a:solidFill>
              <a:effectLst/>
              <a:latin typeface="+mn-lt"/>
              <a:ea typeface="+mn-ea"/>
              <a:cs typeface="+mn-cs"/>
            </a:rPr>
            <a:t> </a:t>
          </a:r>
          <a:r>
            <a:rPr lang="en-US" sz="1100">
              <a:solidFill>
                <a:schemeClr val="bg1"/>
              </a:solidFill>
            </a:rPr>
            <a:t> </a:t>
          </a:r>
        </a:p>
      </xdr:txBody>
    </xdr:sp>
    <xdr:clientData/>
  </xdr:twoCellAnchor>
  <xdr:twoCellAnchor editAs="oneCell">
    <xdr:from>
      <xdr:col>0</xdr:col>
      <xdr:colOff>0</xdr:colOff>
      <xdr:row>0</xdr:row>
      <xdr:rowOff>0</xdr:rowOff>
    </xdr:from>
    <xdr:to>
      <xdr:col>12</xdr:col>
      <xdr:colOff>510988</xdr:colOff>
      <xdr:row>64</xdr:row>
      <xdr:rowOff>17929</xdr:rowOff>
    </xdr:to>
    <xdr:pic>
      <xdr:nvPicPr>
        <xdr:cNvPr id="8" name="Picture 7">
          <a:extLst>
            <a:ext uri="{FF2B5EF4-FFF2-40B4-BE49-F238E27FC236}">
              <a16:creationId xmlns:a16="http://schemas.microsoft.com/office/drawing/2014/main" id="{E47A7201-8A1E-9185-60A0-9073EF87366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0"/>
          <a:ext cx="7772400" cy="10058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666749</xdr:colOff>
      <xdr:row>0</xdr:row>
      <xdr:rowOff>130968</xdr:rowOff>
    </xdr:from>
    <xdr:to>
      <xdr:col>6</xdr:col>
      <xdr:colOff>675981</xdr:colOff>
      <xdr:row>1</xdr:row>
      <xdr:rowOff>29271</xdr:rowOff>
    </xdr:to>
    <xdr:sp macro="" textlink="">
      <xdr:nvSpPr>
        <xdr:cNvPr id="10" name="TextBox 9">
          <a:hlinkClick xmlns:r="http://schemas.openxmlformats.org/officeDocument/2006/relationships" r:id="rId1"/>
          <a:extLst>
            <a:ext uri="{FF2B5EF4-FFF2-40B4-BE49-F238E27FC236}">
              <a16:creationId xmlns:a16="http://schemas.microsoft.com/office/drawing/2014/main" id="{00000000-0008-0000-0200-00000A000000}"/>
            </a:ext>
          </a:extLst>
        </xdr:cNvPr>
        <xdr:cNvSpPr txBox="1"/>
      </xdr:nvSpPr>
      <xdr:spPr>
        <a:xfrm>
          <a:off x="12846843" y="130968"/>
          <a:ext cx="1187951" cy="2912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rgbClr val="0000FF"/>
              </a:solidFill>
              <a:effectLst/>
              <a:latin typeface="+mn-lt"/>
              <a:ea typeface="+mn-ea"/>
              <a:cs typeface="+mn-cs"/>
            </a:rPr>
            <a:t>Table of Contents </a:t>
          </a:r>
          <a:r>
            <a:rPr lang="en-US" sz="1100" b="0" i="0" u="none" strike="noStrike">
              <a:solidFill>
                <a:schemeClr val="bg1"/>
              </a:solidFill>
              <a:effectLst/>
              <a:latin typeface="+mn-lt"/>
              <a:ea typeface="+mn-ea"/>
              <a:cs typeface="+mn-cs"/>
            </a:rPr>
            <a:t>Hyperlink to Table  of Contents  </a:t>
          </a:r>
          <a:r>
            <a:rPr lang="en-US" sz="1100" b="0" i="0" u="sng" strike="noStrike">
              <a:solidFill>
                <a:schemeClr val="bg1"/>
              </a:solidFill>
              <a:effectLst/>
              <a:latin typeface="+mn-lt"/>
              <a:ea typeface="+mn-ea"/>
              <a:cs typeface="+mn-cs"/>
            </a:rPr>
            <a:t>Product Guide Title Page'!A1  Product Guide Title Page'!A1 </a:t>
          </a:r>
          <a:r>
            <a:rPr lang="en-US" sz="1100" b="0" i="0" u="none" strike="noStrike">
              <a:solidFill>
                <a:schemeClr val="bg1"/>
              </a:solidFill>
              <a:effectLst/>
              <a:latin typeface="+mn-lt"/>
              <a:ea typeface="+mn-ea"/>
              <a:cs typeface="+mn-cs"/>
            </a:rPr>
            <a:t> </a:t>
          </a:r>
          <a:r>
            <a:rPr lang="en-US" sz="1100">
              <a:solidFill>
                <a:schemeClr val="bg1"/>
              </a:solidFill>
            </a:rPr>
            <a:t>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1996196</xdr:colOff>
      <xdr:row>0</xdr:row>
      <xdr:rowOff>212792</xdr:rowOff>
    </xdr:from>
    <xdr:to>
      <xdr:col>3</xdr:col>
      <xdr:colOff>134121</xdr:colOff>
      <xdr:row>1</xdr:row>
      <xdr:rowOff>169615</xdr:rowOff>
    </xdr:to>
    <xdr:sp macro="" textlink="">
      <xdr:nvSpPr>
        <xdr:cNvPr id="2" name="TextBox 1">
          <a:hlinkClick xmlns:r="http://schemas.openxmlformats.org/officeDocument/2006/relationships" r:id="rId1"/>
          <a:extLst>
            <a:ext uri="{FF2B5EF4-FFF2-40B4-BE49-F238E27FC236}">
              <a16:creationId xmlns:a16="http://schemas.microsoft.com/office/drawing/2014/main" id="{80B8C34E-3911-40CC-B354-4C82E6F4C272}"/>
            </a:ext>
          </a:extLst>
        </xdr:cNvPr>
        <xdr:cNvSpPr txBox="1"/>
      </xdr:nvSpPr>
      <xdr:spPr>
        <a:xfrm>
          <a:off x="7295744" y="212792"/>
          <a:ext cx="1187951" cy="2000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rgbClr val="0000FF"/>
              </a:solidFill>
              <a:effectLst/>
              <a:latin typeface="+mn-lt"/>
              <a:ea typeface="+mn-ea"/>
              <a:cs typeface="+mn-cs"/>
            </a:rPr>
            <a:t>Table of Contents </a:t>
          </a:r>
          <a:r>
            <a:rPr lang="en-US" sz="1100" b="0" i="0" u="none" strike="noStrike">
              <a:solidFill>
                <a:schemeClr val="bg1"/>
              </a:solidFill>
              <a:effectLst/>
              <a:latin typeface="+mn-lt"/>
              <a:ea typeface="+mn-ea"/>
              <a:cs typeface="+mn-cs"/>
            </a:rPr>
            <a:t>Hyperlink to Table  of Contents  </a:t>
          </a:r>
          <a:r>
            <a:rPr lang="en-US" sz="1100" b="0" i="0" u="sng" strike="noStrike">
              <a:solidFill>
                <a:schemeClr val="bg1"/>
              </a:solidFill>
              <a:effectLst/>
              <a:latin typeface="+mn-lt"/>
              <a:ea typeface="+mn-ea"/>
              <a:cs typeface="+mn-cs"/>
            </a:rPr>
            <a:t>Product Guide Title Page'!A1  Product Guide Title Page'!A1 </a:t>
          </a:r>
          <a:r>
            <a:rPr lang="en-US" sz="1100" b="0" i="0" u="none" strike="noStrike">
              <a:solidFill>
                <a:schemeClr val="bg1"/>
              </a:solidFill>
              <a:effectLst/>
              <a:latin typeface="+mn-lt"/>
              <a:ea typeface="+mn-ea"/>
              <a:cs typeface="+mn-cs"/>
            </a:rPr>
            <a:t> </a:t>
          </a:r>
          <a:r>
            <a:rPr lang="en-US" sz="1100">
              <a:solidFill>
                <a:schemeClr val="bg1"/>
              </a:solidFill>
            </a:rPr>
            <a:t> </a:t>
          </a:r>
        </a:p>
      </xdr:txBody>
    </xdr:sp>
    <xdr:clientData/>
  </xdr:twoCellAnchor>
  <xdr:twoCellAnchor editAs="oneCell">
    <xdr:from>
      <xdr:col>2</xdr:col>
      <xdr:colOff>759973</xdr:colOff>
      <xdr:row>2</xdr:row>
      <xdr:rowOff>141860</xdr:rowOff>
    </xdr:from>
    <xdr:to>
      <xdr:col>2</xdr:col>
      <xdr:colOff>2929955</xdr:colOff>
      <xdr:row>12</xdr:row>
      <xdr:rowOff>222924</xdr:rowOff>
    </xdr:to>
    <xdr:pic>
      <xdr:nvPicPr>
        <xdr:cNvPr id="3" name="Picture 2">
          <a:extLst>
            <a:ext uri="{FF2B5EF4-FFF2-40B4-BE49-F238E27FC236}">
              <a16:creationId xmlns:a16="http://schemas.microsoft.com/office/drawing/2014/main" id="{2EC14569-7012-4EB5-B74A-B0690E8F536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59521" y="628243"/>
          <a:ext cx="2169982" cy="2512979"/>
        </a:xfrm>
        <a:prstGeom prst="rect">
          <a:avLst/>
        </a:prstGeom>
      </xdr:spPr>
    </xdr:pic>
    <xdr:clientData/>
  </xdr:twoCellAnchor>
  <xdr:twoCellAnchor editAs="oneCell">
    <xdr:from>
      <xdr:col>2</xdr:col>
      <xdr:colOff>830905</xdr:colOff>
      <xdr:row>15</xdr:row>
      <xdr:rowOff>303990</xdr:rowOff>
    </xdr:from>
    <xdr:to>
      <xdr:col>2</xdr:col>
      <xdr:colOff>2908166</xdr:colOff>
      <xdr:row>25</xdr:row>
      <xdr:rowOff>210964</xdr:rowOff>
    </xdr:to>
    <xdr:pic>
      <xdr:nvPicPr>
        <xdr:cNvPr id="4" name="Picture 3">
          <a:extLst>
            <a:ext uri="{FF2B5EF4-FFF2-40B4-BE49-F238E27FC236}">
              <a16:creationId xmlns:a16="http://schemas.microsoft.com/office/drawing/2014/main" id="{0D00B748-081D-4BE9-A13B-F1B58717CD7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130453" y="3951862"/>
          <a:ext cx="2077261" cy="262261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77212</xdr:colOff>
      <xdr:row>3</xdr:row>
      <xdr:rowOff>39482</xdr:rowOff>
    </xdr:from>
    <xdr:to>
      <xdr:col>6</xdr:col>
      <xdr:colOff>287071</xdr:colOff>
      <xdr:row>6</xdr:row>
      <xdr:rowOff>116786</xdr:rowOff>
    </xdr:to>
    <xdr:pic>
      <xdr:nvPicPr>
        <xdr:cNvPr id="3" name="Picture 48" descr="Ear hang.jpg">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5546060" y="1366561"/>
          <a:ext cx="1247977" cy="1061910"/>
        </a:xfrm>
        <a:prstGeom prst="rect">
          <a:avLst/>
        </a:prstGeom>
        <a:noFill/>
        <a:ln w="9525">
          <a:noFill/>
          <a:miter lim="800000"/>
          <a:headEnd/>
          <a:tailEnd/>
        </a:ln>
      </xdr:spPr>
    </xdr:pic>
    <xdr:clientData/>
  </xdr:twoCellAnchor>
  <xdr:twoCellAnchor editAs="oneCell">
    <xdr:from>
      <xdr:col>3</xdr:col>
      <xdr:colOff>149831</xdr:colOff>
      <xdr:row>28</xdr:row>
      <xdr:rowOff>160534</xdr:rowOff>
    </xdr:from>
    <xdr:to>
      <xdr:col>6</xdr:col>
      <xdr:colOff>245333</xdr:colOff>
      <xdr:row>32</xdr:row>
      <xdr:rowOff>128427</xdr:rowOff>
    </xdr:to>
    <xdr:pic>
      <xdr:nvPicPr>
        <xdr:cNvPr id="5" name="Picture 69" descr="SMAT3 cable pa01.jpg">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cstate="print"/>
        <a:srcRect/>
        <a:stretch>
          <a:fillRect/>
        </a:stretch>
      </xdr:blipFill>
      <xdr:spPr bwMode="auto">
        <a:xfrm>
          <a:off x="5404634" y="9171826"/>
          <a:ext cx="1347665" cy="1016713"/>
        </a:xfrm>
        <a:prstGeom prst="rect">
          <a:avLst/>
        </a:prstGeom>
        <a:noFill/>
        <a:ln w="9525">
          <a:noFill/>
          <a:miter lim="800000"/>
          <a:headEnd/>
          <a:tailEnd/>
        </a:ln>
      </xdr:spPr>
    </xdr:pic>
    <xdr:clientData/>
  </xdr:twoCellAnchor>
  <xdr:twoCellAnchor editAs="oneCell">
    <xdr:from>
      <xdr:col>4</xdr:col>
      <xdr:colOff>0</xdr:colOff>
      <xdr:row>50</xdr:row>
      <xdr:rowOff>0</xdr:rowOff>
    </xdr:from>
    <xdr:to>
      <xdr:col>4</xdr:col>
      <xdr:colOff>704850</xdr:colOff>
      <xdr:row>53</xdr:row>
      <xdr:rowOff>19051</xdr:rowOff>
    </xdr:to>
    <xdr:pic>
      <xdr:nvPicPr>
        <xdr:cNvPr id="7" name="Picture 50" descr="ear plug.jpg">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3" cstate="print"/>
        <a:srcRect/>
        <a:stretch>
          <a:fillRect/>
        </a:stretch>
      </xdr:blipFill>
      <xdr:spPr bwMode="auto">
        <a:xfrm>
          <a:off x="5476875" y="14573250"/>
          <a:ext cx="704850" cy="742950"/>
        </a:xfrm>
        <a:prstGeom prst="rect">
          <a:avLst/>
        </a:prstGeom>
        <a:noFill/>
        <a:ln w="9525">
          <a:noFill/>
          <a:miter lim="800000"/>
          <a:headEnd/>
          <a:tailEnd/>
        </a:ln>
      </xdr:spPr>
    </xdr:pic>
    <xdr:clientData/>
  </xdr:twoCellAnchor>
  <xdr:twoCellAnchor editAs="oneCell">
    <xdr:from>
      <xdr:col>4</xdr:col>
      <xdr:colOff>0</xdr:colOff>
      <xdr:row>58</xdr:row>
      <xdr:rowOff>0</xdr:rowOff>
    </xdr:from>
    <xdr:to>
      <xdr:col>5</xdr:col>
      <xdr:colOff>169545</xdr:colOff>
      <xdr:row>60</xdr:row>
      <xdr:rowOff>134409</xdr:rowOff>
    </xdr:to>
    <xdr:pic>
      <xdr:nvPicPr>
        <xdr:cNvPr id="8" name="Picture 7" descr="Transducer pa01.jpg">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4" cstate="print"/>
        <a:stretch>
          <a:fillRect/>
        </a:stretch>
      </xdr:blipFill>
      <xdr:spPr>
        <a:xfrm>
          <a:off x="5476875" y="15459075"/>
          <a:ext cx="1000125" cy="963084"/>
        </a:xfrm>
        <a:prstGeom prst="rect">
          <a:avLst/>
        </a:prstGeom>
      </xdr:spPr>
    </xdr:pic>
    <xdr:clientData/>
  </xdr:twoCellAnchor>
  <xdr:twoCellAnchor editAs="oneCell">
    <xdr:from>
      <xdr:col>4</xdr:col>
      <xdr:colOff>32108</xdr:colOff>
      <xdr:row>67</xdr:row>
      <xdr:rowOff>0</xdr:rowOff>
    </xdr:from>
    <xdr:to>
      <xdr:col>6</xdr:col>
      <xdr:colOff>32108</xdr:colOff>
      <xdr:row>70</xdr:row>
      <xdr:rowOff>19050</xdr:rowOff>
    </xdr:to>
    <xdr:pic>
      <xdr:nvPicPr>
        <xdr:cNvPr id="15" name="Picture 54" descr="Finger PTT.jpg">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5" cstate="print"/>
        <a:srcRect/>
        <a:stretch>
          <a:fillRect/>
        </a:stretch>
      </xdr:blipFill>
      <xdr:spPr bwMode="auto">
        <a:xfrm>
          <a:off x="5500956" y="18332950"/>
          <a:ext cx="1038118" cy="1057168"/>
        </a:xfrm>
        <a:prstGeom prst="rect">
          <a:avLst/>
        </a:prstGeom>
        <a:noFill/>
        <a:ln w="9525">
          <a:noFill/>
          <a:miter lim="800000"/>
          <a:headEnd/>
          <a:tailEnd/>
        </a:ln>
      </xdr:spPr>
    </xdr:pic>
    <xdr:clientData/>
  </xdr:twoCellAnchor>
  <xdr:twoCellAnchor editAs="oneCell">
    <xdr:from>
      <xdr:col>4</xdr:col>
      <xdr:colOff>9903</xdr:colOff>
      <xdr:row>22</xdr:row>
      <xdr:rowOff>10272</xdr:rowOff>
    </xdr:from>
    <xdr:to>
      <xdr:col>6</xdr:col>
      <xdr:colOff>54321</xdr:colOff>
      <xdr:row>24</xdr:row>
      <xdr:rowOff>950</xdr:rowOff>
    </xdr:to>
    <xdr:pic>
      <xdr:nvPicPr>
        <xdr:cNvPr id="22" name="Picture 21" descr="Detail - Hocks only.jpg">
          <a:extLst>
            <a:ext uri="{FF2B5EF4-FFF2-40B4-BE49-F238E27FC236}">
              <a16:creationId xmlns:a16="http://schemas.microsoft.com/office/drawing/2014/main" id="{00000000-0008-0000-0300-000016000000}"/>
            </a:ext>
          </a:extLst>
        </xdr:cNvPr>
        <xdr:cNvPicPr>
          <a:picLocks noChangeAspect="1"/>
        </xdr:cNvPicPr>
      </xdr:nvPicPr>
      <xdr:blipFill>
        <a:blip xmlns:r="http://schemas.openxmlformats.org/officeDocument/2006/relationships" r:embed="rId6" cstate="print"/>
        <a:stretch>
          <a:fillRect/>
        </a:stretch>
      </xdr:blipFill>
      <xdr:spPr>
        <a:xfrm>
          <a:off x="5967083" y="10439864"/>
          <a:ext cx="1167048" cy="1126567"/>
        </a:xfrm>
        <a:prstGeom prst="rect">
          <a:avLst/>
        </a:prstGeom>
      </xdr:spPr>
    </xdr:pic>
    <xdr:clientData/>
  </xdr:twoCellAnchor>
  <xdr:twoCellAnchor editAs="oneCell">
    <xdr:from>
      <xdr:col>3</xdr:col>
      <xdr:colOff>209550</xdr:colOff>
      <xdr:row>62</xdr:row>
      <xdr:rowOff>0</xdr:rowOff>
    </xdr:from>
    <xdr:to>
      <xdr:col>7</xdr:col>
      <xdr:colOff>571500</xdr:colOff>
      <xdr:row>63</xdr:row>
      <xdr:rowOff>650926</xdr:rowOff>
    </xdr:to>
    <xdr:pic>
      <xdr:nvPicPr>
        <xdr:cNvPr id="26" name="Picture 25" descr="Small, medium &amp; large molded ear inserts pa01.jpg">
          <a:extLst>
            <a:ext uri="{FF2B5EF4-FFF2-40B4-BE49-F238E27FC236}">
              <a16:creationId xmlns:a16="http://schemas.microsoft.com/office/drawing/2014/main" id="{00000000-0008-0000-0300-00001A000000}"/>
            </a:ext>
          </a:extLst>
        </xdr:cNvPr>
        <xdr:cNvPicPr>
          <a:picLocks noChangeAspect="1"/>
        </xdr:cNvPicPr>
      </xdr:nvPicPr>
      <xdr:blipFill>
        <a:blip xmlns:r="http://schemas.openxmlformats.org/officeDocument/2006/relationships" r:embed="rId7" cstate="print"/>
        <a:stretch>
          <a:fillRect/>
        </a:stretch>
      </xdr:blipFill>
      <xdr:spPr>
        <a:xfrm>
          <a:off x="5467350" y="21878924"/>
          <a:ext cx="1933575" cy="796705"/>
        </a:xfrm>
        <a:prstGeom prst="rect">
          <a:avLst/>
        </a:prstGeom>
      </xdr:spPr>
    </xdr:pic>
    <xdr:clientData/>
  </xdr:twoCellAnchor>
  <xdr:twoCellAnchor editAs="oneCell">
    <xdr:from>
      <xdr:col>4</xdr:col>
      <xdr:colOff>9525</xdr:colOff>
      <xdr:row>6</xdr:row>
      <xdr:rowOff>186886</xdr:rowOff>
    </xdr:from>
    <xdr:to>
      <xdr:col>7</xdr:col>
      <xdr:colOff>133282</xdr:colOff>
      <xdr:row>11</xdr:row>
      <xdr:rowOff>96721</xdr:rowOff>
    </xdr:to>
    <xdr:pic>
      <xdr:nvPicPr>
        <xdr:cNvPr id="37" name="Picture 36" descr="Surveillance wo ProTect 1.jpg">
          <a:extLst>
            <a:ext uri="{FF2B5EF4-FFF2-40B4-BE49-F238E27FC236}">
              <a16:creationId xmlns:a16="http://schemas.microsoft.com/office/drawing/2014/main" id="{00000000-0008-0000-0300-000025000000}"/>
            </a:ext>
          </a:extLst>
        </xdr:cNvPr>
        <xdr:cNvPicPr>
          <a:picLocks noChangeAspect="1"/>
        </xdr:cNvPicPr>
      </xdr:nvPicPr>
      <xdr:blipFill>
        <a:blip xmlns:r="http://schemas.openxmlformats.org/officeDocument/2006/relationships" r:embed="rId8" cstate="print"/>
        <a:stretch>
          <a:fillRect/>
        </a:stretch>
      </xdr:blipFill>
      <xdr:spPr>
        <a:xfrm>
          <a:off x="5966705" y="5628019"/>
          <a:ext cx="1570237" cy="1497058"/>
        </a:xfrm>
        <a:prstGeom prst="rect">
          <a:avLst/>
        </a:prstGeom>
      </xdr:spPr>
    </xdr:pic>
    <xdr:clientData/>
  </xdr:twoCellAnchor>
  <xdr:twoCellAnchor editAs="oneCell">
    <xdr:from>
      <xdr:col>4</xdr:col>
      <xdr:colOff>38573</xdr:colOff>
      <xdr:row>12</xdr:row>
      <xdr:rowOff>202797</xdr:rowOff>
    </xdr:from>
    <xdr:to>
      <xdr:col>6</xdr:col>
      <xdr:colOff>168659</xdr:colOff>
      <xdr:row>14</xdr:row>
      <xdr:rowOff>97125</xdr:rowOff>
    </xdr:to>
    <xdr:pic>
      <xdr:nvPicPr>
        <xdr:cNvPr id="38" name="Picture 37" descr="Surveillance w ProTect 1.jpg">
          <a:extLst>
            <a:ext uri="{FF2B5EF4-FFF2-40B4-BE49-F238E27FC236}">
              <a16:creationId xmlns:a16="http://schemas.microsoft.com/office/drawing/2014/main" id="{00000000-0008-0000-0300-000026000000}"/>
            </a:ext>
          </a:extLst>
        </xdr:cNvPr>
        <xdr:cNvPicPr>
          <a:picLocks noChangeAspect="1"/>
        </xdr:cNvPicPr>
      </xdr:nvPicPr>
      <xdr:blipFill>
        <a:blip xmlns:r="http://schemas.openxmlformats.org/officeDocument/2006/relationships" r:embed="rId9" cstate="print"/>
        <a:stretch>
          <a:fillRect/>
        </a:stretch>
      </xdr:blipFill>
      <xdr:spPr>
        <a:xfrm>
          <a:off x="5507421" y="4312460"/>
          <a:ext cx="1168204" cy="1242811"/>
        </a:xfrm>
        <a:prstGeom prst="rect">
          <a:avLst/>
        </a:prstGeom>
      </xdr:spPr>
    </xdr:pic>
    <xdr:clientData/>
  </xdr:twoCellAnchor>
  <xdr:twoCellAnchor editAs="oneCell">
    <xdr:from>
      <xdr:col>7</xdr:col>
      <xdr:colOff>643890</xdr:colOff>
      <xdr:row>13</xdr:row>
      <xdr:rowOff>49795</xdr:rowOff>
    </xdr:from>
    <xdr:to>
      <xdr:col>9</xdr:col>
      <xdr:colOff>171450</xdr:colOff>
      <xdr:row>13</xdr:row>
      <xdr:rowOff>953671</xdr:rowOff>
    </xdr:to>
    <xdr:pic>
      <xdr:nvPicPr>
        <xdr:cNvPr id="39" name="Picture 38" descr="ProTect detail 1.jpg">
          <a:extLst>
            <a:ext uri="{FF2B5EF4-FFF2-40B4-BE49-F238E27FC236}">
              <a16:creationId xmlns:a16="http://schemas.microsoft.com/office/drawing/2014/main" id="{00000000-0008-0000-0300-000027000000}"/>
            </a:ext>
          </a:extLst>
        </xdr:cNvPr>
        <xdr:cNvPicPr>
          <a:picLocks noChangeAspect="1"/>
        </xdr:cNvPicPr>
      </xdr:nvPicPr>
      <xdr:blipFill>
        <a:blip xmlns:r="http://schemas.openxmlformats.org/officeDocument/2006/relationships" r:embed="rId10" cstate="print"/>
        <a:stretch>
          <a:fillRect/>
        </a:stretch>
      </xdr:blipFill>
      <xdr:spPr>
        <a:xfrm>
          <a:off x="7330440" y="7479295"/>
          <a:ext cx="963930" cy="903876"/>
        </a:xfrm>
        <a:prstGeom prst="rect">
          <a:avLst/>
        </a:prstGeom>
      </xdr:spPr>
    </xdr:pic>
    <xdr:clientData/>
  </xdr:twoCellAnchor>
  <xdr:twoCellAnchor editAs="oneCell">
    <xdr:from>
      <xdr:col>4</xdr:col>
      <xdr:colOff>9526</xdr:colOff>
      <xdr:row>42</xdr:row>
      <xdr:rowOff>16878</xdr:rowOff>
    </xdr:from>
    <xdr:to>
      <xdr:col>5</xdr:col>
      <xdr:colOff>167640</xdr:colOff>
      <xdr:row>45</xdr:row>
      <xdr:rowOff>18338</xdr:rowOff>
    </xdr:to>
    <xdr:pic>
      <xdr:nvPicPr>
        <xdr:cNvPr id="40" name="Picture 39" descr="Replacement tube - ProTect 1.jpg">
          <a:extLst>
            <a:ext uri="{FF2B5EF4-FFF2-40B4-BE49-F238E27FC236}">
              <a16:creationId xmlns:a16="http://schemas.microsoft.com/office/drawing/2014/main" id="{00000000-0008-0000-0300-000028000000}"/>
            </a:ext>
          </a:extLst>
        </xdr:cNvPr>
        <xdr:cNvPicPr>
          <a:picLocks noChangeAspect="1"/>
        </xdr:cNvPicPr>
      </xdr:nvPicPr>
      <xdr:blipFill>
        <a:blip xmlns:r="http://schemas.openxmlformats.org/officeDocument/2006/relationships" r:embed="rId11" cstate="print"/>
        <a:stretch>
          <a:fillRect/>
        </a:stretch>
      </xdr:blipFill>
      <xdr:spPr>
        <a:xfrm>
          <a:off x="5486401" y="17609553"/>
          <a:ext cx="971549" cy="980629"/>
        </a:xfrm>
        <a:prstGeom prst="rect">
          <a:avLst/>
        </a:prstGeom>
      </xdr:spPr>
    </xdr:pic>
    <xdr:clientData/>
  </xdr:twoCellAnchor>
  <xdr:twoCellAnchor editAs="oneCell">
    <xdr:from>
      <xdr:col>3</xdr:col>
      <xdr:colOff>158180</xdr:colOff>
      <xdr:row>35</xdr:row>
      <xdr:rowOff>41633</xdr:rowOff>
    </xdr:from>
    <xdr:to>
      <xdr:col>5</xdr:col>
      <xdr:colOff>139129</xdr:colOff>
      <xdr:row>39</xdr:row>
      <xdr:rowOff>102315</xdr:rowOff>
    </xdr:to>
    <xdr:pic>
      <xdr:nvPicPr>
        <xdr:cNvPr id="41" name="Picture 40" descr="Replacement tube - wo ProTect 1.jpg">
          <a:extLst>
            <a:ext uri="{FF2B5EF4-FFF2-40B4-BE49-F238E27FC236}">
              <a16:creationId xmlns:a16="http://schemas.microsoft.com/office/drawing/2014/main" id="{00000000-0008-0000-0300-000029000000}"/>
            </a:ext>
          </a:extLst>
        </xdr:cNvPr>
        <xdr:cNvPicPr>
          <a:picLocks noChangeAspect="1"/>
        </xdr:cNvPicPr>
      </xdr:nvPicPr>
      <xdr:blipFill>
        <a:blip xmlns:r="http://schemas.openxmlformats.org/officeDocument/2006/relationships" r:embed="rId12" cstate="print"/>
        <a:stretch>
          <a:fillRect/>
        </a:stretch>
      </xdr:blipFill>
      <xdr:spPr>
        <a:xfrm>
          <a:off x="5412983" y="10808094"/>
          <a:ext cx="1019067" cy="1002479"/>
        </a:xfrm>
        <a:prstGeom prst="rect">
          <a:avLst/>
        </a:prstGeom>
      </xdr:spPr>
    </xdr:pic>
    <xdr:clientData/>
  </xdr:twoCellAnchor>
  <xdr:twoCellAnchor>
    <xdr:from>
      <xdr:col>9</xdr:col>
      <xdr:colOff>310364</xdr:colOff>
      <xdr:row>0</xdr:row>
      <xdr:rowOff>83370</xdr:rowOff>
    </xdr:from>
    <xdr:to>
      <xdr:col>11</xdr:col>
      <xdr:colOff>342472</xdr:colOff>
      <xdr:row>0</xdr:row>
      <xdr:rowOff>374579</xdr:rowOff>
    </xdr:to>
    <xdr:sp macro="" textlink="">
      <xdr:nvSpPr>
        <xdr:cNvPr id="34" name="TextBox 33">
          <a:hlinkClick xmlns:r="http://schemas.openxmlformats.org/officeDocument/2006/relationships" r:id="rId13"/>
          <a:extLst>
            <a:ext uri="{FF2B5EF4-FFF2-40B4-BE49-F238E27FC236}">
              <a16:creationId xmlns:a16="http://schemas.microsoft.com/office/drawing/2014/main" id="{00000000-0008-0000-0300-000022000000}"/>
            </a:ext>
          </a:extLst>
        </xdr:cNvPr>
        <xdr:cNvSpPr txBox="1"/>
      </xdr:nvSpPr>
      <xdr:spPr>
        <a:xfrm>
          <a:off x="8551094" y="83370"/>
          <a:ext cx="1187951" cy="2912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rgbClr val="0000FF"/>
              </a:solidFill>
              <a:effectLst/>
              <a:latin typeface="+mn-lt"/>
              <a:ea typeface="+mn-ea"/>
              <a:cs typeface="+mn-cs"/>
            </a:rPr>
            <a:t>Table of Contents </a:t>
          </a:r>
          <a:r>
            <a:rPr lang="en-US" sz="1100" b="0" i="0" u="none" strike="noStrike">
              <a:solidFill>
                <a:schemeClr val="bg1"/>
              </a:solidFill>
              <a:effectLst/>
              <a:latin typeface="+mn-lt"/>
              <a:ea typeface="+mn-ea"/>
              <a:cs typeface="+mn-cs"/>
            </a:rPr>
            <a:t>Hyperlink to Table  of Contents  </a:t>
          </a:r>
          <a:r>
            <a:rPr lang="en-US" sz="1100" b="0" i="0" u="sng" strike="noStrike">
              <a:solidFill>
                <a:schemeClr val="bg1"/>
              </a:solidFill>
              <a:effectLst/>
              <a:latin typeface="+mn-lt"/>
              <a:ea typeface="+mn-ea"/>
              <a:cs typeface="+mn-cs"/>
            </a:rPr>
            <a:t>Product Guide Title Page'!A1  Product Guide Title Page'!A1 </a:t>
          </a:r>
          <a:r>
            <a:rPr lang="en-US" sz="1100" b="0" i="0" u="none" strike="noStrike">
              <a:solidFill>
                <a:schemeClr val="bg1"/>
              </a:solidFill>
              <a:effectLst/>
              <a:latin typeface="+mn-lt"/>
              <a:ea typeface="+mn-ea"/>
              <a:cs typeface="+mn-cs"/>
            </a:rPr>
            <a:t> </a:t>
          </a:r>
          <a:r>
            <a:rPr lang="en-US" sz="1100">
              <a:solidFill>
                <a:schemeClr val="bg1"/>
              </a:solidFill>
            </a:rPr>
            <a:t> </a:t>
          </a:r>
        </a:p>
      </xdr:txBody>
    </xdr:sp>
    <xdr:clientData/>
  </xdr:twoCellAnchor>
  <xdr:twoCellAnchor editAs="oneCell">
    <xdr:from>
      <xdr:col>4</xdr:col>
      <xdr:colOff>107024</xdr:colOff>
      <xdr:row>16</xdr:row>
      <xdr:rowOff>64213</xdr:rowOff>
    </xdr:from>
    <xdr:to>
      <xdr:col>6</xdr:col>
      <xdr:colOff>36679</xdr:colOff>
      <xdr:row>21</xdr:row>
      <xdr:rowOff>42809</xdr:rowOff>
    </xdr:to>
    <xdr:pic>
      <xdr:nvPicPr>
        <xdr:cNvPr id="4" name="Picture 3">
          <a:extLst>
            <a:ext uri="{FF2B5EF4-FFF2-40B4-BE49-F238E27FC236}">
              <a16:creationId xmlns:a16="http://schemas.microsoft.com/office/drawing/2014/main" id="{75617387-6D13-DE0F-3505-C6C511B8A31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575872" y="5843426"/>
          <a:ext cx="967773" cy="105952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15</xdr:col>
      <xdr:colOff>952500</xdr:colOff>
      <xdr:row>0</xdr:row>
      <xdr:rowOff>238125</xdr:rowOff>
    </xdr:from>
    <xdr:to>
      <xdr:col>16</xdr:col>
      <xdr:colOff>714876</xdr:colOff>
      <xdr:row>1</xdr:row>
      <xdr:rowOff>148334</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400-000002000000}"/>
            </a:ext>
          </a:extLst>
        </xdr:cNvPr>
        <xdr:cNvSpPr txBox="1"/>
      </xdr:nvSpPr>
      <xdr:spPr>
        <a:xfrm>
          <a:off x="10441781" y="238125"/>
          <a:ext cx="1238751" cy="2912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rgbClr val="0000FF"/>
              </a:solidFill>
              <a:effectLst/>
              <a:latin typeface="+mn-lt"/>
              <a:ea typeface="+mn-ea"/>
              <a:cs typeface="+mn-cs"/>
            </a:rPr>
            <a:t>Table of Contents </a:t>
          </a:r>
          <a:r>
            <a:rPr lang="en-US" sz="1100" b="0" i="0" u="none" strike="noStrike">
              <a:solidFill>
                <a:schemeClr val="bg1"/>
              </a:solidFill>
              <a:effectLst/>
              <a:latin typeface="+mn-lt"/>
              <a:ea typeface="+mn-ea"/>
              <a:cs typeface="+mn-cs"/>
            </a:rPr>
            <a:t>Hyperlink to Table  of Contents  </a:t>
          </a:r>
          <a:r>
            <a:rPr lang="en-US" sz="1100" b="0" i="0" u="sng" strike="noStrike">
              <a:solidFill>
                <a:schemeClr val="bg1"/>
              </a:solidFill>
              <a:effectLst/>
              <a:latin typeface="+mn-lt"/>
              <a:ea typeface="+mn-ea"/>
              <a:cs typeface="+mn-cs"/>
            </a:rPr>
            <a:t>Product Guide Title Page'!A1  Product Guide Title Page'!A1 </a:t>
          </a:r>
          <a:r>
            <a:rPr lang="en-US" sz="1100" b="0" i="0" u="none" strike="noStrike">
              <a:solidFill>
                <a:schemeClr val="bg1"/>
              </a:solidFill>
              <a:effectLst/>
              <a:latin typeface="+mn-lt"/>
              <a:ea typeface="+mn-ea"/>
              <a:cs typeface="+mn-cs"/>
            </a:rPr>
            <a:t> </a:t>
          </a:r>
          <a:r>
            <a:rPr lang="en-US" sz="1100">
              <a:solidFill>
                <a:schemeClr val="bg1"/>
              </a:solidFill>
            </a:rPr>
            <a:t> </a:t>
          </a:r>
        </a:p>
      </xdr:txBody>
    </xdr:sp>
    <xdr:clientData/>
  </xdr:twoCellAnchor>
  <xdr:twoCellAnchor editAs="oneCell">
    <xdr:from>
      <xdr:col>17</xdr:col>
      <xdr:colOff>797719</xdr:colOff>
      <xdr:row>14</xdr:row>
      <xdr:rowOff>95250</xdr:rowOff>
    </xdr:from>
    <xdr:to>
      <xdr:col>17</xdr:col>
      <xdr:colOff>3770187</xdr:colOff>
      <xdr:row>26</xdr:row>
      <xdr:rowOff>378</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608719" y="5250656"/>
          <a:ext cx="2972468" cy="414375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497327</xdr:colOff>
      <xdr:row>3</xdr:row>
      <xdr:rowOff>195246</xdr:rowOff>
    </xdr:from>
    <xdr:to>
      <xdr:col>3</xdr:col>
      <xdr:colOff>37904</xdr:colOff>
      <xdr:row>14</xdr:row>
      <xdr:rowOff>137199</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96875" y="924820"/>
          <a:ext cx="2590603" cy="3000086"/>
        </a:xfrm>
        <a:prstGeom prst="rect">
          <a:avLst/>
        </a:prstGeom>
      </xdr:spPr>
    </xdr:pic>
    <xdr:clientData/>
  </xdr:twoCellAnchor>
  <xdr:twoCellAnchor editAs="oneCell">
    <xdr:from>
      <xdr:col>2</xdr:col>
      <xdr:colOff>728895</xdr:colOff>
      <xdr:row>21</xdr:row>
      <xdr:rowOff>224601</xdr:rowOff>
    </xdr:from>
    <xdr:to>
      <xdr:col>3</xdr:col>
      <xdr:colOff>153313</xdr:colOff>
      <xdr:row>32</xdr:row>
      <xdr:rowOff>15291</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31145" y="5664434"/>
          <a:ext cx="2472418" cy="3124440"/>
        </a:xfrm>
        <a:prstGeom prst="rect">
          <a:avLst/>
        </a:prstGeom>
      </xdr:spPr>
    </xdr:pic>
    <xdr:clientData/>
  </xdr:twoCellAnchor>
  <xdr:twoCellAnchor>
    <xdr:from>
      <xdr:col>2</xdr:col>
      <xdr:colOff>0</xdr:colOff>
      <xdr:row>0</xdr:row>
      <xdr:rowOff>0</xdr:rowOff>
    </xdr:from>
    <xdr:to>
      <xdr:col>2</xdr:col>
      <xdr:colOff>1187951</xdr:colOff>
      <xdr:row>1</xdr:row>
      <xdr:rowOff>48224</xdr:rowOff>
    </xdr:to>
    <xdr:sp macro="" textlink="">
      <xdr:nvSpPr>
        <xdr:cNvPr id="5" name="TextBox 4">
          <a:hlinkClick xmlns:r="http://schemas.openxmlformats.org/officeDocument/2006/relationships" r:id="rId3"/>
          <a:extLst>
            <a:ext uri="{FF2B5EF4-FFF2-40B4-BE49-F238E27FC236}">
              <a16:creationId xmlns:a16="http://schemas.microsoft.com/office/drawing/2014/main" id="{00000000-0008-0000-0500-000005000000}"/>
            </a:ext>
          </a:extLst>
        </xdr:cNvPr>
        <xdr:cNvSpPr txBox="1"/>
      </xdr:nvSpPr>
      <xdr:spPr>
        <a:xfrm>
          <a:off x="5297066" y="0"/>
          <a:ext cx="1187951" cy="2912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rgbClr val="0000FF"/>
              </a:solidFill>
              <a:effectLst/>
              <a:latin typeface="+mn-lt"/>
              <a:ea typeface="+mn-ea"/>
              <a:cs typeface="+mn-cs"/>
            </a:rPr>
            <a:t>Table of Contents </a:t>
          </a:r>
          <a:r>
            <a:rPr lang="en-US" sz="1100" b="0" i="0" u="none" strike="noStrike">
              <a:solidFill>
                <a:schemeClr val="bg1"/>
              </a:solidFill>
              <a:effectLst/>
              <a:latin typeface="+mn-lt"/>
              <a:ea typeface="+mn-ea"/>
              <a:cs typeface="+mn-cs"/>
            </a:rPr>
            <a:t>Hyperlink to Table  of Contents  </a:t>
          </a:r>
          <a:r>
            <a:rPr lang="en-US" sz="1100" b="0" i="0" u="sng" strike="noStrike">
              <a:solidFill>
                <a:schemeClr val="bg1"/>
              </a:solidFill>
              <a:effectLst/>
              <a:latin typeface="+mn-lt"/>
              <a:ea typeface="+mn-ea"/>
              <a:cs typeface="+mn-cs"/>
            </a:rPr>
            <a:t>Product Guide Title Page'!A1  Product Guide Title Page'!A1 </a:t>
          </a:r>
          <a:r>
            <a:rPr lang="en-US" sz="1100" b="0" i="0" u="none" strike="noStrike">
              <a:solidFill>
                <a:schemeClr val="bg1"/>
              </a:solidFill>
              <a:effectLst/>
              <a:latin typeface="+mn-lt"/>
              <a:ea typeface="+mn-ea"/>
              <a:cs typeface="+mn-cs"/>
            </a:rPr>
            <a:t> </a:t>
          </a:r>
          <a:r>
            <a:rPr lang="en-US" sz="1100">
              <a:solidFill>
                <a:schemeClr val="bg1"/>
              </a:solidFill>
            </a:rPr>
            <a:t> </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17</xdr:col>
      <xdr:colOff>1856204</xdr:colOff>
      <xdr:row>13</xdr:row>
      <xdr:rowOff>134354</xdr:rowOff>
    </xdr:from>
    <xdr:to>
      <xdr:col>19</xdr:col>
      <xdr:colOff>180680</xdr:colOff>
      <xdr:row>25</xdr:row>
      <xdr:rowOff>302213</xdr:rowOff>
    </xdr:to>
    <xdr:pic>
      <xdr:nvPicPr>
        <xdr:cNvPr id="6" name="Picture 5">
          <a:extLst>
            <a:ext uri="{FF2B5EF4-FFF2-40B4-BE49-F238E27FC236}">
              <a16:creationId xmlns:a16="http://schemas.microsoft.com/office/drawing/2014/main" id="{00000000-0008-0000-06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8102"/>
        <a:stretch/>
      </xdr:blipFill>
      <xdr:spPr>
        <a:xfrm>
          <a:off x="12740104" y="5049254"/>
          <a:ext cx="3709276" cy="4854159"/>
        </a:xfrm>
        <a:prstGeom prst="rect">
          <a:avLst/>
        </a:prstGeom>
      </xdr:spPr>
    </xdr:pic>
    <xdr:clientData/>
  </xdr:twoCellAnchor>
  <xdr:twoCellAnchor editAs="oneCell">
    <xdr:from>
      <xdr:col>15</xdr:col>
      <xdr:colOff>411747</xdr:colOff>
      <xdr:row>12</xdr:row>
      <xdr:rowOff>266700</xdr:rowOff>
    </xdr:from>
    <xdr:to>
      <xdr:col>17</xdr:col>
      <xdr:colOff>1022015</xdr:colOff>
      <xdr:row>24</xdr:row>
      <xdr:rowOff>295653</xdr:rowOff>
    </xdr:to>
    <xdr:pic>
      <xdr:nvPicPr>
        <xdr:cNvPr id="9" name="Pictur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3447" y="4864100"/>
          <a:ext cx="2972468" cy="4143753"/>
        </a:xfrm>
        <a:prstGeom prst="rect">
          <a:avLst/>
        </a:prstGeom>
      </xdr:spPr>
    </xdr:pic>
    <xdr:clientData/>
  </xdr:twoCellAnchor>
  <xdr:twoCellAnchor>
    <xdr:from>
      <xdr:col>16</xdr:col>
      <xdr:colOff>76200</xdr:colOff>
      <xdr:row>0</xdr:row>
      <xdr:rowOff>215900</xdr:rowOff>
    </xdr:from>
    <xdr:to>
      <xdr:col>17</xdr:col>
      <xdr:colOff>464051</xdr:colOff>
      <xdr:row>0</xdr:row>
      <xdr:rowOff>507109</xdr:rowOff>
    </xdr:to>
    <xdr:sp macro="" textlink="">
      <xdr:nvSpPr>
        <xdr:cNvPr id="8" name="TextBox 7">
          <a:hlinkClick xmlns:r="http://schemas.openxmlformats.org/officeDocument/2006/relationships" r:id="rId3"/>
          <a:extLst>
            <a:ext uri="{FF2B5EF4-FFF2-40B4-BE49-F238E27FC236}">
              <a16:creationId xmlns:a16="http://schemas.microsoft.com/office/drawing/2014/main" id="{00000000-0008-0000-0600-000008000000}"/>
            </a:ext>
          </a:extLst>
        </xdr:cNvPr>
        <xdr:cNvSpPr txBox="1"/>
      </xdr:nvSpPr>
      <xdr:spPr>
        <a:xfrm>
          <a:off x="9042400" y="215900"/>
          <a:ext cx="1187951" cy="2912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rgbClr val="0000FF"/>
              </a:solidFill>
              <a:effectLst/>
              <a:latin typeface="+mn-lt"/>
              <a:ea typeface="+mn-ea"/>
              <a:cs typeface="+mn-cs"/>
            </a:rPr>
            <a:t>Table of Contents </a:t>
          </a:r>
          <a:r>
            <a:rPr lang="en-US" sz="1100" b="0" i="0" u="none" strike="noStrike">
              <a:solidFill>
                <a:schemeClr val="bg1"/>
              </a:solidFill>
              <a:effectLst/>
              <a:latin typeface="+mn-lt"/>
              <a:ea typeface="+mn-ea"/>
              <a:cs typeface="+mn-cs"/>
            </a:rPr>
            <a:t>Hyperlink to Table  of Contents  </a:t>
          </a:r>
          <a:r>
            <a:rPr lang="en-US" sz="1100" b="0" i="0" u="sng" strike="noStrike">
              <a:solidFill>
                <a:schemeClr val="bg1"/>
              </a:solidFill>
              <a:effectLst/>
              <a:latin typeface="+mn-lt"/>
              <a:ea typeface="+mn-ea"/>
              <a:cs typeface="+mn-cs"/>
            </a:rPr>
            <a:t>Product Guide Title Page'!A1  Product Guide Title Page'!A1 </a:t>
          </a:r>
          <a:r>
            <a:rPr lang="en-US" sz="1100" b="0" i="0" u="none" strike="noStrike">
              <a:solidFill>
                <a:schemeClr val="bg1"/>
              </a:solidFill>
              <a:effectLst/>
              <a:latin typeface="+mn-lt"/>
              <a:ea typeface="+mn-ea"/>
              <a:cs typeface="+mn-cs"/>
            </a:rPr>
            <a:t> </a:t>
          </a:r>
          <a:r>
            <a:rPr lang="en-US" sz="1100">
              <a:solidFill>
                <a:schemeClr val="bg1"/>
              </a:solidFill>
            </a:rPr>
            <a:t> </a:t>
          </a:r>
        </a:p>
      </xdr:txBody>
    </xdr:sp>
    <xdr:clientData/>
  </xdr:twoCellAnchor>
  <xdr:oneCellAnchor>
    <xdr:from>
      <xdr:col>17</xdr:col>
      <xdr:colOff>1651000</xdr:colOff>
      <xdr:row>27</xdr:row>
      <xdr:rowOff>12700</xdr:rowOff>
    </xdr:from>
    <xdr:ext cx="4508500" cy="685800"/>
    <xdr:sp macro="" textlink="">
      <xdr:nvSpPr>
        <xdr:cNvPr id="2" name="TextBox 1">
          <a:extLst>
            <a:ext uri="{FF2B5EF4-FFF2-40B4-BE49-F238E27FC236}">
              <a16:creationId xmlns:a16="http://schemas.microsoft.com/office/drawing/2014/main" id="{D03CABEB-8976-1776-FC06-C1C194D9000D}"/>
            </a:ext>
          </a:extLst>
        </xdr:cNvPr>
        <xdr:cNvSpPr txBox="1"/>
      </xdr:nvSpPr>
      <xdr:spPr>
        <a:xfrm>
          <a:off x="12534900" y="10680700"/>
          <a:ext cx="4508500" cy="685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1400" b="1" i="0" u="none" strike="noStrike" baseline="0">
              <a:solidFill>
                <a:schemeClr val="tx1"/>
              </a:solidFill>
              <a:effectLst/>
              <a:latin typeface="+mn-lt"/>
              <a:ea typeface="+mn-ea"/>
              <a:cs typeface="+mn-cs"/>
            </a:rPr>
            <a:t>Tac</a:t>
          </a:r>
          <a:r>
            <a:rPr lang="en-US" sz="1400" b="0" i="1" u="none" strike="noStrike" baseline="0">
              <a:solidFill>
                <a:schemeClr val="tx1"/>
              </a:solidFill>
              <a:effectLst/>
              <a:latin typeface="+mn-lt"/>
              <a:ea typeface="+mn-ea"/>
              <a:cs typeface="+mn-cs"/>
            </a:rPr>
            <a:t>10</a:t>
          </a:r>
          <a:endParaRPr lang="en-US" sz="1400" b="0" i="0" u="none" strike="noStrike" baseline="0">
            <a:solidFill>
              <a:schemeClr val="tx1"/>
            </a:solidFill>
            <a:effectLst/>
            <a:latin typeface="+mn-lt"/>
            <a:ea typeface="+mn-ea"/>
            <a:cs typeface="+mn-cs"/>
          </a:endParaRPr>
        </a:p>
        <a:p>
          <a:pPr algn="ctr"/>
          <a:r>
            <a:rPr lang="en-US" sz="1400" b="0" i="0" u="none" strike="noStrike" baseline="0">
              <a:solidFill>
                <a:schemeClr val="tx1"/>
              </a:solidFill>
              <a:effectLst/>
              <a:latin typeface="+mn-lt"/>
              <a:ea typeface="+mn-ea"/>
              <a:cs typeface="+mn-cs"/>
            </a:rPr>
            <a:t> Long lead time/Minimum order quantity may apply.</a:t>
          </a:r>
          <a:r>
            <a:rPr lang="en-US" sz="1400" b="0" i="0" baseline="0"/>
            <a:t> </a:t>
          </a:r>
        </a:p>
        <a:p>
          <a:endParaRPr lang="en-US" sz="2000" b="0" i="0" baseline="0"/>
        </a:p>
      </xdr:txBody>
    </xdr:sp>
    <xdr:clientData/>
  </xdr:oneCellAnchor>
</xdr:wsDr>
</file>

<file path=xl/drawings/drawing9.xml><?xml version="1.0" encoding="utf-8"?>
<xdr:wsDr xmlns:xdr="http://schemas.openxmlformats.org/drawingml/2006/spreadsheetDrawing" xmlns:a="http://schemas.openxmlformats.org/drawingml/2006/main">
  <xdr:twoCellAnchor editAs="oneCell">
    <xdr:from>
      <xdr:col>2</xdr:col>
      <xdr:colOff>396284</xdr:colOff>
      <xdr:row>4</xdr:row>
      <xdr:rowOff>22721</xdr:rowOff>
    </xdr:from>
    <xdr:to>
      <xdr:col>2</xdr:col>
      <xdr:colOff>2858129</xdr:colOff>
      <xdr:row>14</xdr:row>
      <xdr:rowOff>31401</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92603" y="1027556"/>
          <a:ext cx="2461845" cy="2939449"/>
        </a:xfrm>
        <a:prstGeom prst="rect">
          <a:avLst/>
        </a:prstGeom>
      </xdr:spPr>
    </xdr:pic>
    <xdr:clientData/>
  </xdr:twoCellAnchor>
  <xdr:twoCellAnchor editAs="oneCell">
    <xdr:from>
      <xdr:col>2</xdr:col>
      <xdr:colOff>565624</xdr:colOff>
      <xdr:row>17</xdr:row>
      <xdr:rowOff>240741</xdr:rowOff>
    </xdr:from>
    <xdr:to>
      <xdr:col>2</xdr:col>
      <xdr:colOff>2903006</xdr:colOff>
      <xdr:row>29</xdr:row>
      <xdr:rowOff>20203</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61943" y="4636895"/>
          <a:ext cx="2337382" cy="3045176"/>
        </a:xfrm>
        <a:prstGeom prst="rect">
          <a:avLst/>
        </a:prstGeom>
      </xdr:spPr>
    </xdr:pic>
    <xdr:clientData/>
  </xdr:twoCellAnchor>
  <xdr:twoCellAnchor>
    <xdr:from>
      <xdr:col>2</xdr:col>
      <xdr:colOff>133351</xdr:colOff>
      <xdr:row>0</xdr:row>
      <xdr:rowOff>9525</xdr:rowOff>
    </xdr:from>
    <xdr:to>
      <xdr:col>2</xdr:col>
      <xdr:colOff>1495425</xdr:colOff>
      <xdr:row>1</xdr:row>
      <xdr:rowOff>76200</xdr:rowOff>
    </xdr:to>
    <xdr:sp macro="" textlink="">
      <xdr:nvSpPr>
        <xdr:cNvPr id="6" name="TextBox 5">
          <a:hlinkClick xmlns:r="http://schemas.openxmlformats.org/officeDocument/2006/relationships" r:id="rId3"/>
          <a:extLst>
            <a:ext uri="{FF2B5EF4-FFF2-40B4-BE49-F238E27FC236}">
              <a16:creationId xmlns:a16="http://schemas.microsoft.com/office/drawing/2014/main" id="{00000000-0008-0000-0700-000006000000}"/>
            </a:ext>
          </a:extLst>
        </xdr:cNvPr>
        <xdr:cNvSpPr txBox="1"/>
      </xdr:nvSpPr>
      <xdr:spPr>
        <a:xfrm>
          <a:off x="5429251" y="9525"/>
          <a:ext cx="1362074"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rgbClr val="0000FF"/>
              </a:solidFill>
              <a:effectLst/>
              <a:latin typeface="+mn-lt"/>
              <a:ea typeface="+mn-ea"/>
              <a:cs typeface="+mn-cs"/>
            </a:rPr>
            <a:t>Table of Contents </a:t>
          </a:r>
          <a:r>
            <a:rPr lang="en-US" sz="1100" b="0" i="0" u="none" strike="noStrike">
              <a:solidFill>
                <a:schemeClr val="bg1"/>
              </a:solidFill>
              <a:effectLst/>
              <a:latin typeface="+mn-lt"/>
              <a:ea typeface="+mn-ea"/>
              <a:cs typeface="+mn-cs"/>
            </a:rPr>
            <a:t>Hyperlink to Table  of Contents  </a:t>
          </a:r>
          <a:r>
            <a:rPr lang="en-US" sz="1100" b="0" i="0" u="sng" strike="noStrike">
              <a:solidFill>
                <a:schemeClr val="bg1"/>
              </a:solidFill>
              <a:effectLst/>
              <a:latin typeface="+mn-lt"/>
              <a:ea typeface="+mn-ea"/>
              <a:cs typeface="+mn-cs"/>
            </a:rPr>
            <a:t>Product Guide Title Page'!A1  Product Guide Title Page'!A1 </a:t>
          </a:r>
          <a:r>
            <a:rPr lang="en-US" sz="1100" b="0" i="0" u="none" strike="noStrike">
              <a:solidFill>
                <a:schemeClr val="bg1"/>
              </a:solidFill>
              <a:effectLst/>
              <a:latin typeface="+mn-lt"/>
              <a:ea typeface="+mn-ea"/>
              <a:cs typeface="+mn-cs"/>
            </a:rPr>
            <a:t> </a:t>
          </a:r>
          <a:r>
            <a:rPr lang="en-US" sz="1100">
              <a:solidFill>
                <a:schemeClr val="bg1"/>
              </a:solidFill>
            </a:rPr>
            <a:t> </a:t>
          </a:r>
        </a:p>
      </xdr:txBody>
    </xdr:sp>
    <xdr:clientData/>
  </xdr:twoCellAnchor>
  <xdr:twoCellAnchor editAs="oneCell">
    <xdr:from>
      <xdr:col>4</xdr:col>
      <xdr:colOff>418682</xdr:colOff>
      <xdr:row>1</xdr:row>
      <xdr:rowOff>197976</xdr:rowOff>
    </xdr:from>
    <xdr:to>
      <xdr:col>5</xdr:col>
      <xdr:colOff>380535</xdr:colOff>
      <xdr:row>15</xdr:row>
      <xdr:rowOff>0</xdr:rowOff>
    </xdr:to>
    <xdr:pic>
      <xdr:nvPicPr>
        <xdr:cNvPr id="3" name="Picture 2">
          <a:extLst>
            <a:ext uri="{FF2B5EF4-FFF2-40B4-BE49-F238E27FC236}">
              <a16:creationId xmlns:a16="http://schemas.microsoft.com/office/drawing/2014/main" id="{39E417B7-20CF-461F-8A08-111310E044F6}"/>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b="8102"/>
        <a:stretch/>
      </xdr:blipFill>
      <xdr:spPr>
        <a:xfrm>
          <a:off x="8980715" y="449185"/>
          <a:ext cx="3007760" cy="3926035"/>
        </a:xfrm>
        <a:prstGeom prst="rect">
          <a:avLst/>
        </a:prstGeom>
      </xdr:spPr>
    </xdr:pic>
    <xdr:clientData/>
  </xdr:twoCellAnchor>
  <xdr:oneCellAnchor>
    <xdr:from>
      <xdr:col>4</xdr:col>
      <xdr:colOff>272144</xdr:colOff>
      <xdr:row>18</xdr:row>
      <xdr:rowOff>62802</xdr:rowOff>
    </xdr:from>
    <xdr:ext cx="3784600" cy="685800"/>
    <xdr:sp macro="" textlink="">
      <xdr:nvSpPr>
        <xdr:cNvPr id="5" name="TextBox 4">
          <a:extLst>
            <a:ext uri="{FF2B5EF4-FFF2-40B4-BE49-F238E27FC236}">
              <a16:creationId xmlns:a16="http://schemas.microsoft.com/office/drawing/2014/main" id="{9C17E79E-E71F-48DF-94C1-C9A149358EA0}"/>
            </a:ext>
          </a:extLst>
        </xdr:cNvPr>
        <xdr:cNvSpPr txBox="1"/>
      </xdr:nvSpPr>
      <xdr:spPr>
        <a:xfrm>
          <a:off x="8834177" y="4710165"/>
          <a:ext cx="3784600" cy="685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1200" b="1" i="0" u="none" strike="noStrike" baseline="0">
              <a:solidFill>
                <a:schemeClr val="tx1"/>
              </a:solidFill>
              <a:effectLst/>
              <a:latin typeface="+mn-lt"/>
              <a:ea typeface="+mn-ea"/>
              <a:cs typeface="+mn-cs"/>
            </a:rPr>
            <a:t>Tac</a:t>
          </a:r>
          <a:r>
            <a:rPr lang="en-US" sz="1200" b="0" i="1" u="none" strike="noStrike" baseline="0">
              <a:solidFill>
                <a:schemeClr val="tx1"/>
              </a:solidFill>
              <a:effectLst/>
              <a:latin typeface="+mn-lt"/>
              <a:ea typeface="+mn-ea"/>
              <a:cs typeface="+mn-cs"/>
            </a:rPr>
            <a:t>10 </a:t>
          </a:r>
          <a:r>
            <a:rPr lang="en-US" sz="1200" b="0" i="0" u="none" strike="noStrike" baseline="0">
              <a:solidFill>
                <a:schemeClr val="tx1"/>
              </a:solidFill>
              <a:effectLst/>
              <a:latin typeface="+mn-lt"/>
              <a:ea typeface="+mn-ea"/>
              <a:cs typeface="+mn-cs"/>
            </a:rPr>
            <a:t>Channel Select</a:t>
          </a:r>
        </a:p>
        <a:p>
          <a:pPr algn="ctr"/>
          <a:r>
            <a:rPr lang="en-US" sz="1100" b="0" i="0" u="none" strike="noStrike" baseline="0">
              <a:solidFill>
                <a:schemeClr val="tx1"/>
              </a:solidFill>
              <a:effectLst/>
              <a:latin typeface="+mn-lt"/>
              <a:ea typeface="+mn-ea"/>
              <a:cs typeface="+mn-cs"/>
            </a:rPr>
            <a:t> Long lead time/Minimum order quantity may apply.</a:t>
          </a:r>
          <a:r>
            <a:rPr lang="en-US" sz="1100" b="0" i="0" baseline="0"/>
            <a:t> </a:t>
          </a:r>
        </a:p>
        <a:p>
          <a:endParaRPr lang="en-US" sz="2000" b="0" i="0" baseline="0"/>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www.stonemountainltd.com/" TargetMode="External"/><Relationship Id="rId1" Type="http://schemas.openxmlformats.org/officeDocument/2006/relationships/hyperlink" Target="mailto:info-us@stonemountainltd.com" TargetMode="External"/><Relationship Id="rId4"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28"/>
  <sheetViews>
    <sheetView showGridLines="0" tabSelected="1" workbookViewId="0">
      <selection activeCell="C13" sqref="C13"/>
    </sheetView>
  </sheetViews>
  <sheetFormatPr defaultColWidth="12.42578125" defaultRowHeight="11.25" x14ac:dyDescent="0.2"/>
  <cols>
    <col min="1" max="1" width="36.42578125" style="24" customWidth="1"/>
    <col min="2" max="2" width="96.28515625" style="25" customWidth="1"/>
    <col min="3" max="3" width="11.85546875" style="275" customWidth="1"/>
    <col min="4" max="16384" width="12.42578125" style="23"/>
  </cols>
  <sheetData>
    <row r="1" spans="1:3" s="20" customFormat="1" ht="12" x14ac:dyDescent="0.2">
      <c r="A1" s="242" t="s">
        <v>506</v>
      </c>
      <c r="B1" s="21"/>
      <c r="C1" s="274"/>
    </row>
    <row r="2" spans="1:3" s="20" customFormat="1" ht="12.95" customHeight="1" x14ac:dyDescent="0.2">
      <c r="A2" s="243" t="s">
        <v>257</v>
      </c>
      <c r="B2" s="21"/>
      <c r="C2" s="274"/>
    </row>
    <row r="3" spans="1:3" s="20" customFormat="1" ht="12.95" customHeight="1" x14ac:dyDescent="0.2">
      <c r="A3" s="26"/>
      <c r="B3" s="21"/>
      <c r="C3" s="274"/>
    </row>
    <row r="4" spans="1:3" s="20" customFormat="1" ht="12.95" customHeight="1" x14ac:dyDescent="0.25">
      <c r="A4" s="372" t="s">
        <v>772</v>
      </c>
      <c r="B4" s="21"/>
      <c r="C4" s="274"/>
    </row>
    <row r="5" spans="1:3" s="20" customFormat="1" ht="15.75" x14ac:dyDescent="0.25">
      <c r="A5" s="244" t="s">
        <v>589</v>
      </c>
      <c r="B5" s="21"/>
      <c r="C5" s="274"/>
    </row>
    <row r="6" spans="1:3" s="63" customFormat="1" ht="30.75" customHeight="1" x14ac:dyDescent="0.25">
      <c r="A6" s="235" t="s">
        <v>370</v>
      </c>
      <c r="B6" s="62"/>
      <c r="C6" s="274"/>
    </row>
    <row r="7" spans="1:3" s="22" customFormat="1" ht="21.75" customHeight="1" x14ac:dyDescent="0.2">
      <c r="A7" s="376" t="s">
        <v>505</v>
      </c>
      <c r="B7" s="376"/>
      <c r="C7" s="260"/>
    </row>
    <row r="8" spans="1:3" s="238" customFormat="1" ht="24.95" customHeight="1" x14ac:dyDescent="0.2">
      <c r="A8" s="236" t="s">
        <v>90</v>
      </c>
      <c r="B8" s="237" t="s">
        <v>87</v>
      </c>
      <c r="C8" s="259" t="s">
        <v>530</v>
      </c>
    </row>
    <row r="9" spans="1:3" s="238" customFormat="1" ht="24.95" customHeight="1" x14ac:dyDescent="0.2">
      <c r="A9" s="236" t="s">
        <v>153</v>
      </c>
      <c r="B9" s="239" t="s">
        <v>255</v>
      </c>
      <c r="C9" s="284" t="s">
        <v>519</v>
      </c>
    </row>
    <row r="10" spans="1:3" s="238" customFormat="1" ht="45" customHeight="1" x14ac:dyDescent="0.2">
      <c r="A10" s="236" t="s">
        <v>531</v>
      </c>
      <c r="B10" s="239" t="s">
        <v>691</v>
      </c>
      <c r="C10" s="284" t="s">
        <v>534</v>
      </c>
    </row>
    <row r="11" spans="1:3" s="238" customFormat="1" ht="45" customHeight="1" x14ac:dyDescent="0.2">
      <c r="A11" s="236" t="s">
        <v>641</v>
      </c>
      <c r="B11" s="239" t="s">
        <v>642</v>
      </c>
      <c r="C11" s="284" t="s">
        <v>643</v>
      </c>
    </row>
    <row r="12" spans="1:3" s="238" customFormat="1" ht="45" customHeight="1" x14ac:dyDescent="0.2">
      <c r="A12" s="240" t="s">
        <v>627</v>
      </c>
      <c r="B12" s="239" t="s">
        <v>404</v>
      </c>
      <c r="C12" s="318" t="s">
        <v>646</v>
      </c>
    </row>
    <row r="13" spans="1:3" s="238" customFormat="1" ht="45" customHeight="1" x14ac:dyDescent="0.2">
      <c r="A13" s="236" t="s">
        <v>532</v>
      </c>
      <c r="B13" s="239" t="s">
        <v>692</v>
      </c>
      <c r="C13" s="284" t="s">
        <v>535</v>
      </c>
    </row>
    <row r="14" spans="1:3" s="238" customFormat="1" ht="24.95" customHeight="1" x14ac:dyDescent="0.2">
      <c r="A14" s="236" t="s">
        <v>437</v>
      </c>
      <c r="B14" s="239" t="s">
        <v>499</v>
      </c>
      <c r="C14" s="284" t="s">
        <v>520</v>
      </c>
    </row>
    <row r="15" spans="1:3" s="238" customFormat="1" ht="45" customHeight="1" x14ac:dyDescent="0.2">
      <c r="A15" s="236" t="s">
        <v>385</v>
      </c>
      <c r="B15" s="239" t="s">
        <v>693</v>
      </c>
      <c r="C15" s="284" t="s">
        <v>536</v>
      </c>
    </row>
    <row r="16" spans="1:3" s="238" customFormat="1" ht="24.95" customHeight="1" x14ac:dyDescent="0.2">
      <c r="A16" s="236" t="s">
        <v>438</v>
      </c>
      <c r="B16" s="239" t="s">
        <v>500</v>
      </c>
      <c r="C16" s="284" t="s">
        <v>521</v>
      </c>
    </row>
    <row r="17" spans="1:3" s="238" customFormat="1" ht="45" customHeight="1" x14ac:dyDescent="0.2">
      <c r="A17" s="236" t="s">
        <v>533</v>
      </c>
      <c r="B17" s="239" t="s">
        <v>694</v>
      </c>
      <c r="C17" s="284" t="s">
        <v>537</v>
      </c>
    </row>
    <row r="18" spans="1:3" s="238" customFormat="1" ht="24.95" customHeight="1" x14ac:dyDescent="0.2">
      <c r="A18" s="236" t="s">
        <v>501</v>
      </c>
      <c r="B18" s="239" t="s">
        <v>502</v>
      </c>
      <c r="C18" s="284" t="s">
        <v>522</v>
      </c>
    </row>
    <row r="19" spans="1:3" s="238" customFormat="1" ht="45" customHeight="1" x14ac:dyDescent="0.2">
      <c r="A19" s="236" t="s">
        <v>673</v>
      </c>
      <c r="B19" s="239" t="s">
        <v>674</v>
      </c>
      <c r="C19" s="330" t="s">
        <v>675</v>
      </c>
    </row>
    <row r="20" spans="1:3" s="238" customFormat="1" ht="24.95" customHeight="1" x14ac:dyDescent="0.2">
      <c r="A20" s="240" t="s">
        <v>516</v>
      </c>
      <c r="B20" s="239" t="s">
        <v>517</v>
      </c>
      <c r="C20" s="284" t="s">
        <v>524</v>
      </c>
    </row>
    <row r="21" spans="1:3" s="238" customFormat="1" ht="24.95" customHeight="1" x14ac:dyDescent="0.2">
      <c r="A21" s="240" t="s">
        <v>572</v>
      </c>
      <c r="B21" s="239" t="s">
        <v>561</v>
      </c>
      <c r="C21" s="284" t="s">
        <v>562</v>
      </c>
    </row>
    <row r="22" spans="1:3" s="238" customFormat="1" ht="24.95" customHeight="1" x14ac:dyDescent="0.2">
      <c r="A22" s="240" t="s">
        <v>573</v>
      </c>
      <c r="B22" s="239" t="s">
        <v>574</v>
      </c>
      <c r="C22" s="284" t="s">
        <v>563</v>
      </c>
    </row>
    <row r="23" spans="1:3" s="238" customFormat="1" ht="45" customHeight="1" x14ac:dyDescent="0.2">
      <c r="A23" s="240" t="s">
        <v>403</v>
      </c>
      <c r="B23" s="239" t="s">
        <v>560</v>
      </c>
      <c r="C23" s="284" t="s">
        <v>523</v>
      </c>
    </row>
    <row r="24" spans="1:3" s="238" customFormat="1" ht="24.95" customHeight="1" x14ac:dyDescent="0.2">
      <c r="A24" s="240" t="s">
        <v>503</v>
      </c>
      <c r="B24" s="239" t="s">
        <v>406</v>
      </c>
      <c r="C24" s="285" t="s">
        <v>525</v>
      </c>
    </row>
    <row r="25" spans="1:3" s="238" customFormat="1" ht="24.95" customHeight="1" x14ac:dyDescent="0.2">
      <c r="A25" s="240" t="s">
        <v>504</v>
      </c>
      <c r="B25" s="239" t="s">
        <v>518</v>
      </c>
      <c r="C25" s="285" t="s">
        <v>526</v>
      </c>
    </row>
    <row r="26" spans="1:3" s="238" customFormat="1" ht="24.95" customHeight="1" x14ac:dyDescent="0.2">
      <c r="A26" s="236" t="s">
        <v>507</v>
      </c>
      <c r="B26" s="239" t="s">
        <v>256</v>
      </c>
      <c r="C26" s="284" t="s">
        <v>527</v>
      </c>
    </row>
    <row r="27" spans="1:3" s="238" customFormat="1" ht="24.95" customHeight="1" x14ac:dyDescent="0.2">
      <c r="A27" s="236" t="s">
        <v>155</v>
      </c>
      <c r="B27" s="239" t="s">
        <v>383</v>
      </c>
      <c r="C27" s="284" t="s">
        <v>528</v>
      </c>
    </row>
    <row r="28" spans="1:3" s="241" customFormat="1" ht="24.95" customHeight="1" x14ac:dyDescent="0.2">
      <c r="A28" s="236" t="s">
        <v>407</v>
      </c>
      <c r="B28" s="239" t="s">
        <v>750</v>
      </c>
      <c r="C28" s="286" t="s">
        <v>529</v>
      </c>
    </row>
  </sheetData>
  <mergeCells count="1">
    <mergeCell ref="A7:B7"/>
  </mergeCells>
  <hyperlinks>
    <hyperlink ref="C9" location="'Mission Statement'!A1" display="'Mission Statement'!A1" xr:uid="{00000000-0004-0000-0000-000000000000}"/>
    <hyperlink ref="C14" location="'Elite Features &amp; Spec''s'!A1" display="'Elite Features &amp; Spec''s'!A1" xr:uid="{00000000-0004-0000-0000-000002000000}"/>
    <hyperlink ref="C16" location="'Epic Features &amp; Spec''s'!A1" display="'Epic Features &amp; Spec''s'!A1" xr:uid="{00000000-0004-0000-0000-000003000000}"/>
    <hyperlink ref="C18" location="'BluSkye Features &amp; Spec''s'!A1" display="'BluSkye Features &amp; Spec''s'!A1" xr:uid="{00000000-0004-0000-0000-000004000000}"/>
    <hyperlink ref="C23" location="'PTT Accessories'!A1" display="'PTT Accessories'!A1" xr:uid="{00000000-0004-0000-0000-000005000000}"/>
    <hyperlink ref="C20" location="'TruDock &amp; HanzFree'!A1" display="'TruDock &amp; HanzFree'!A1" xr:uid="{00000000-0004-0000-0000-000006000000}"/>
    <hyperlink ref="C24" location="ProMobile!A1" display="ProMobile!A1" xr:uid="{00000000-0004-0000-0000-000007000000}"/>
    <hyperlink ref="C25" location="SpeakEZ!A1" display="SpeakEZ!A1" xr:uid="{00000000-0004-0000-0000-000008000000}"/>
    <hyperlink ref="C26" location="'Bravo Replacement Cables'!A1" display="'Bravo Replacement Cables'!A1" xr:uid="{00000000-0004-0000-0000-000009000000}"/>
    <hyperlink ref="C27" location="'Contact Information'!A1" display="'Contact Information'!A1" xr:uid="{00000000-0004-0000-0000-00000A000000}"/>
    <hyperlink ref="C28" location="'CoS &amp; Warranty Statement'!A1" display="'CoS &amp; Warranty Statement'!A1" xr:uid="{00000000-0004-0000-0000-00000B000000}"/>
    <hyperlink ref="C10" location="'LMR Series'!A1" display="'LMR Series'!A1" xr:uid="{00000000-0004-0000-0000-00000C000000}"/>
    <hyperlink ref="C13" location="'Elite Series'!A1" display="'Elite Series'!A1" xr:uid="{00000000-0004-0000-0000-00000D000000}"/>
    <hyperlink ref="C15" location="'Epic Series'!A1" display="'Epic Series'!A1" xr:uid="{00000000-0004-0000-0000-00000E000000}"/>
    <hyperlink ref="C17" location="'BluSkye Series'!A1" display="'BluSkye Series'!A1" xr:uid="{00000000-0004-0000-0000-00000F000000}"/>
    <hyperlink ref="C21" location="'TruDock Gang Holders'!A1" display="'TruDock Gang Holders'!A1" xr:uid="{00000000-0004-0000-0000-000010000000}"/>
    <hyperlink ref="C22" location="'TruDock Gang Chargers'!A1" display="'TruDock Gang Chargers'!A1" xr:uid="{00000000-0004-0000-0000-000011000000}"/>
    <hyperlink ref="C11" location="'LMR Features &amp; Spec''s'!A1" display="'LMR Features &amp; Spec''s'!A1" xr:uid="{D3EE7A92-3BF3-4CBD-BAD7-F38FD1A45444}"/>
    <hyperlink ref="C12" location="'LMR Accessories'!A1" display="'LMR Accessories'!A1" xr:uid="{F0A14BB5-4A71-4A36-B1AB-CA707D89B01C}"/>
    <hyperlink ref="C19" location="'TruBlu Series'!A1" display="'TruBlu Series'!A1" xr:uid="{DA224327-44E5-41B5-BCD0-717D27F70888}"/>
  </hyperlinks>
  <pageMargins left="0.25" right="0.25" top="0.25" bottom="0.25" header="0.5" footer="0.5"/>
  <pageSetup scale="85" orientation="portrait" horizontalDpi="4294967293"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A30"/>
  <sheetViews>
    <sheetView showGridLines="0" zoomScale="75" zoomScaleNormal="75" workbookViewId="0">
      <selection activeCell="P18" sqref="P18"/>
    </sheetView>
  </sheetViews>
  <sheetFormatPr defaultColWidth="9.140625" defaultRowHeight="15.75" x14ac:dyDescent="0.25"/>
  <cols>
    <col min="1" max="1" width="10" style="56" customWidth="1"/>
    <col min="2" max="2" width="7.85546875" style="66" customWidth="1"/>
    <col min="3" max="6" width="5.7109375" style="66" customWidth="1"/>
    <col min="7" max="7" width="7.28515625" style="66" customWidth="1"/>
    <col min="8" max="9" width="5.7109375" style="66" customWidth="1"/>
    <col min="10" max="10" width="24.42578125" style="66" customWidth="1"/>
    <col min="11" max="11" width="9.7109375" style="56" customWidth="1"/>
    <col min="12" max="12" width="14.140625" style="56" customWidth="1"/>
    <col min="13" max="13" width="10.7109375" style="66" customWidth="1"/>
    <col min="14" max="14" width="11.28515625" style="56" customWidth="1"/>
    <col min="15" max="15" width="2.42578125" style="56" customWidth="1"/>
    <col min="16" max="16" width="22.140625" style="56" customWidth="1"/>
    <col min="17" max="17" width="12.42578125" style="56" customWidth="1"/>
    <col min="18" max="18" width="55.85546875" style="56" customWidth="1"/>
    <col min="19" max="19" width="15.28515625" style="56" customWidth="1"/>
    <col min="20" max="20" width="6.42578125" style="58" customWidth="1"/>
    <col min="21" max="21" width="9.42578125" style="58" hidden="1" customWidth="1"/>
    <col min="22" max="22" width="11.5703125" style="58" hidden="1" customWidth="1"/>
    <col min="23" max="23" width="11.42578125" style="56" hidden="1" customWidth="1"/>
    <col min="24" max="24" width="16.85546875" style="57" hidden="1" customWidth="1"/>
    <col min="25" max="26" width="12.28515625" style="57" customWidth="1"/>
    <col min="27" max="27" width="12.42578125" style="56" customWidth="1"/>
    <col min="28" max="33" width="9.140625" style="56" customWidth="1"/>
    <col min="34" max="16384" width="9.140625" style="56"/>
  </cols>
  <sheetData>
    <row r="1" spans="1:27" s="101" customFormat="1" ht="27.75" customHeight="1" x14ac:dyDescent="0.2">
      <c r="A1" s="449" t="s">
        <v>390</v>
      </c>
      <c r="B1" s="449"/>
      <c r="C1" s="449"/>
      <c r="D1" s="449"/>
      <c r="E1" s="449"/>
      <c r="F1" s="449"/>
      <c r="G1" s="449"/>
      <c r="H1" s="449"/>
      <c r="I1" s="449"/>
      <c r="J1" s="449"/>
      <c r="K1" s="449"/>
      <c r="L1" s="449"/>
      <c r="M1" s="449"/>
      <c r="N1" s="449"/>
      <c r="O1" s="449"/>
      <c r="P1" s="449"/>
      <c r="Q1" s="102"/>
      <c r="R1" s="102"/>
      <c r="S1" s="102"/>
      <c r="T1" s="102"/>
      <c r="U1" s="102"/>
    </row>
    <row r="2" spans="1:27" s="98" customFormat="1" ht="60" customHeight="1" x14ac:dyDescent="0.2">
      <c r="A2" s="450" t="s">
        <v>434</v>
      </c>
      <c r="B2" s="450"/>
      <c r="C2" s="450"/>
      <c r="D2" s="450"/>
      <c r="E2" s="450"/>
      <c r="F2" s="450"/>
      <c r="G2" s="450"/>
      <c r="H2" s="450"/>
      <c r="I2" s="450"/>
      <c r="J2" s="450"/>
      <c r="K2" s="450"/>
      <c r="L2" s="450"/>
      <c r="M2" s="450"/>
      <c r="N2" s="450"/>
      <c r="O2" s="133"/>
      <c r="P2" s="133"/>
      <c r="Q2" s="133"/>
      <c r="R2" s="133"/>
      <c r="S2" s="133"/>
      <c r="T2" s="133"/>
      <c r="U2" s="133"/>
      <c r="V2" s="133"/>
      <c r="W2" s="133"/>
      <c r="X2" s="133"/>
      <c r="Y2" s="133"/>
      <c r="Z2" s="133"/>
      <c r="AA2" s="133"/>
    </row>
    <row r="3" spans="1:27" s="59" customFormat="1" ht="48" customHeight="1" x14ac:dyDescent="0.2">
      <c r="A3" s="451" t="s">
        <v>399</v>
      </c>
      <c r="B3" s="451"/>
      <c r="C3" s="451"/>
      <c r="D3" s="451"/>
      <c r="E3" s="451"/>
      <c r="F3" s="451"/>
      <c r="G3" s="451"/>
      <c r="H3" s="451"/>
      <c r="I3" s="451"/>
      <c r="J3" s="451"/>
      <c r="K3" s="451"/>
      <c r="L3" s="451"/>
      <c r="M3" s="451"/>
      <c r="N3" s="451"/>
      <c r="O3" s="134"/>
      <c r="P3" s="343"/>
      <c r="Q3" s="134"/>
      <c r="R3" s="133"/>
      <c r="S3" s="134"/>
      <c r="T3" s="64"/>
      <c r="U3" s="64"/>
      <c r="W3" s="60"/>
      <c r="X3" s="60"/>
      <c r="Y3" s="60"/>
    </row>
    <row r="4" spans="1:27" s="105" customFormat="1" ht="24.95" customHeight="1" x14ac:dyDescent="0.35">
      <c r="A4" s="127" t="s">
        <v>386</v>
      </c>
      <c r="B4" s="495" t="str">
        <f>X8</f>
        <v>BLUUXXXX-</v>
      </c>
      <c r="C4" s="495"/>
      <c r="D4" s="495"/>
      <c r="E4" s="495"/>
      <c r="F4" s="495"/>
      <c r="G4" s="495"/>
      <c r="H4" s="495"/>
      <c r="I4" s="495"/>
      <c r="J4" s="495"/>
      <c r="K4" s="495"/>
      <c r="L4" s="495"/>
      <c r="M4" s="495"/>
      <c r="N4" s="495"/>
      <c r="O4" s="132"/>
      <c r="P4" s="132"/>
      <c r="Q4" s="132"/>
      <c r="R4" s="132"/>
      <c r="S4" s="132"/>
      <c r="T4" s="128"/>
      <c r="U4" s="128"/>
    </row>
    <row r="5" spans="1:27" s="70" customFormat="1" ht="19.899999999999999" customHeight="1" x14ac:dyDescent="0.2">
      <c r="A5" s="108"/>
      <c r="B5" s="108"/>
      <c r="C5" s="108"/>
      <c r="D5" s="108"/>
      <c r="E5" s="108"/>
      <c r="F5" s="108"/>
      <c r="G5" s="108"/>
      <c r="H5" s="108"/>
      <c r="I5" s="108"/>
      <c r="K5" s="72" t="s">
        <v>362</v>
      </c>
      <c r="L5" s="73"/>
      <c r="M5" s="74" t="s">
        <v>389</v>
      </c>
      <c r="N5" s="75" t="s">
        <v>362</v>
      </c>
      <c r="O5" s="78"/>
      <c r="P5" s="193"/>
      <c r="Q5" s="208"/>
      <c r="R5" s="200"/>
      <c r="S5" s="78"/>
      <c r="T5" s="93"/>
      <c r="U5" s="93"/>
      <c r="X5" s="71"/>
      <c r="Y5" s="71"/>
      <c r="Z5" s="71"/>
    </row>
    <row r="6" spans="1:27" s="70" customFormat="1" ht="24.95" customHeight="1" x14ac:dyDescent="0.2">
      <c r="A6" s="94">
        <v>1</v>
      </c>
      <c r="B6" s="94" t="s">
        <v>369</v>
      </c>
      <c r="C6" s="432" t="s">
        <v>416</v>
      </c>
      <c r="D6" s="433"/>
      <c r="E6" s="433"/>
      <c r="F6" s="433"/>
      <c r="G6" s="433"/>
      <c r="H6" s="433"/>
      <c r="I6" s="433"/>
      <c r="J6" s="434"/>
      <c r="K6" s="106">
        <v>219</v>
      </c>
      <c r="L6" s="69"/>
      <c r="M6" s="122">
        <v>1</v>
      </c>
      <c r="N6" s="97">
        <f>+K6*M6</f>
        <v>219</v>
      </c>
      <c r="O6" s="79"/>
      <c r="P6" s="218"/>
      <c r="Q6" s="350"/>
      <c r="R6" s="198"/>
      <c r="S6" s="79"/>
      <c r="T6" s="93"/>
      <c r="U6" s="93" t="str">
        <f t="shared" ref="U6:U20" si="0">IF(M6=1,B6,"")</f>
        <v>BLU</v>
      </c>
      <c r="V6" s="70" t="str">
        <f t="shared" ref="V6:W20" si="1">SUBSTITUTE(U6," ","")</f>
        <v>BLU</v>
      </c>
      <c r="W6" s="70" t="str">
        <f t="shared" ref="W6:W18" si="2">SUBSTITUTE(V6,"0","")</f>
        <v>BLU</v>
      </c>
      <c r="X6" s="71" t="str">
        <f xml:space="preserve"> CONCATENATE(W6,W7,W8,W9,W10,W11,W12,W13,W14,W15,W16,W17)</f>
        <v>BLUUXXXX</v>
      </c>
      <c r="Z6" s="71"/>
    </row>
    <row r="7" spans="1:27" s="70" customFormat="1" ht="24.95" customHeight="1" x14ac:dyDescent="0.35">
      <c r="A7" s="435">
        <v>2</v>
      </c>
      <c r="B7" s="245" t="s">
        <v>398</v>
      </c>
      <c r="C7" s="497" t="s">
        <v>700</v>
      </c>
      <c r="D7" s="498"/>
      <c r="E7" s="498"/>
      <c r="F7" s="498"/>
      <c r="G7" s="498"/>
      <c r="H7" s="498"/>
      <c r="I7" s="498"/>
      <c r="J7" s="499"/>
      <c r="K7" s="246">
        <v>0</v>
      </c>
      <c r="L7" s="418" t="s">
        <v>431</v>
      </c>
      <c r="M7" s="247">
        <v>1</v>
      </c>
      <c r="N7" s="248">
        <f t="shared" ref="N7:N19" si="3">M7*K7</f>
        <v>0</v>
      </c>
      <c r="O7" s="79"/>
      <c r="P7" s="218"/>
      <c r="Q7" s="211"/>
      <c r="R7" s="198"/>
      <c r="S7" s="79"/>
      <c r="T7" s="93"/>
      <c r="U7" s="93" t="str">
        <f t="shared" si="0"/>
        <v>U</v>
      </c>
      <c r="V7" s="70" t="str">
        <f t="shared" si="1"/>
        <v>U</v>
      </c>
      <c r="W7" s="70" t="str">
        <f t="shared" si="2"/>
        <v>U</v>
      </c>
      <c r="X7" s="71" t="str">
        <f xml:space="preserve"> CONCATENATE(W18,W19,W20)</f>
        <v/>
      </c>
      <c r="Y7" s="71"/>
      <c r="Z7" s="71"/>
    </row>
    <row r="8" spans="1:27" s="70" customFormat="1" ht="24.95" customHeight="1" x14ac:dyDescent="0.3">
      <c r="A8" s="496"/>
      <c r="B8" s="245" t="s">
        <v>353</v>
      </c>
      <c r="C8" s="501" t="s">
        <v>697</v>
      </c>
      <c r="D8" s="502"/>
      <c r="E8" s="502"/>
      <c r="F8" s="502"/>
      <c r="G8" s="502"/>
      <c r="H8" s="502"/>
      <c r="I8" s="502"/>
      <c r="J8" s="503"/>
      <c r="K8" s="276">
        <v>12.5</v>
      </c>
      <c r="L8" s="500"/>
      <c r="M8" s="247"/>
      <c r="N8" s="248">
        <f t="shared" si="3"/>
        <v>0</v>
      </c>
      <c r="O8" s="79"/>
      <c r="P8" s="194"/>
      <c r="Q8" s="211"/>
      <c r="R8" s="198"/>
      <c r="X8" s="71" t="str">
        <f>CONCATENATE(X6,"-",X7)</f>
        <v>BLUUXXXX-</v>
      </c>
      <c r="Y8" s="71"/>
      <c r="Z8" s="71"/>
    </row>
    <row r="9" spans="1:27" s="70" customFormat="1" ht="24.95" customHeight="1" x14ac:dyDescent="0.2">
      <c r="A9" s="496"/>
      <c r="B9" s="245" t="s">
        <v>423</v>
      </c>
      <c r="C9" s="504" t="s">
        <v>698</v>
      </c>
      <c r="D9" s="505"/>
      <c r="E9" s="505"/>
      <c r="F9" s="505"/>
      <c r="G9" s="505"/>
      <c r="H9" s="505"/>
      <c r="I9" s="505"/>
      <c r="J9" s="506"/>
      <c r="K9" s="276">
        <v>15</v>
      </c>
      <c r="L9" s="500"/>
      <c r="M9" s="247"/>
      <c r="N9" s="248">
        <f t="shared" si="3"/>
        <v>0</v>
      </c>
      <c r="O9" s="79"/>
      <c r="P9" s="218"/>
      <c r="Q9" s="207"/>
      <c r="R9" s="198"/>
      <c r="S9" s="79"/>
      <c r="T9" s="93"/>
      <c r="U9" s="93" t="str">
        <f t="shared" si="0"/>
        <v/>
      </c>
      <c r="V9" s="70" t="str">
        <f t="shared" si="1"/>
        <v/>
      </c>
      <c r="W9" s="70" t="str">
        <f t="shared" si="2"/>
        <v/>
      </c>
      <c r="X9" s="71"/>
      <c r="Y9" s="71"/>
      <c r="Z9" s="71"/>
    </row>
    <row r="10" spans="1:27" s="70" customFormat="1" ht="24.95" customHeight="1" x14ac:dyDescent="0.2">
      <c r="A10" s="496"/>
      <c r="B10" s="245" t="s">
        <v>356</v>
      </c>
      <c r="C10" s="437" t="s">
        <v>699</v>
      </c>
      <c r="D10" s="438"/>
      <c r="E10" s="438"/>
      <c r="F10" s="438"/>
      <c r="G10" s="438"/>
      <c r="H10" s="438"/>
      <c r="I10" s="438"/>
      <c r="J10" s="439"/>
      <c r="K10" s="246">
        <v>30</v>
      </c>
      <c r="L10" s="500"/>
      <c r="M10" s="247"/>
      <c r="N10" s="248">
        <f>M10*K10</f>
        <v>0</v>
      </c>
      <c r="O10" s="79"/>
      <c r="P10" s="218"/>
      <c r="Q10" s="207"/>
      <c r="R10" s="198"/>
      <c r="S10" s="79"/>
      <c r="T10" s="93"/>
      <c r="U10" s="93" t="str">
        <f>IF(M10=1,B10,"")</f>
        <v/>
      </c>
      <c r="V10" s="70" t="str">
        <f>SUBSTITUTE(U10," ","")</f>
        <v/>
      </c>
      <c r="W10" s="70" t="str">
        <f>SUBSTITUTE(V10,"0","")</f>
        <v/>
      </c>
      <c r="X10" s="71"/>
      <c r="Y10" s="71"/>
      <c r="Z10" s="71"/>
      <c r="AA10" s="70" t="s">
        <v>377</v>
      </c>
    </row>
    <row r="11" spans="1:27" s="70" customFormat="1" ht="24.95" customHeight="1" x14ac:dyDescent="0.2">
      <c r="A11" s="479">
        <v>3</v>
      </c>
      <c r="B11" s="190" t="s">
        <v>368</v>
      </c>
      <c r="C11" s="458" t="s">
        <v>701</v>
      </c>
      <c r="D11" s="459"/>
      <c r="E11" s="459"/>
      <c r="F11" s="459"/>
      <c r="G11" s="459"/>
      <c r="H11" s="459"/>
      <c r="I11" s="459"/>
      <c r="J11" s="459"/>
      <c r="K11" s="116">
        <v>0</v>
      </c>
      <c r="L11" s="482" t="s">
        <v>431</v>
      </c>
      <c r="M11" s="281">
        <v>1</v>
      </c>
      <c r="N11" s="116">
        <f t="shared" si="3"/>
        <v>0</v>
      </c>
      <c r="O11" s="79"/>
      <c r="P11" s="218"/>
      <c r="Q11" s="207"/>
      <c r="R11" s="198"/>
      <c r="S11" s="79"/>
      <c r="T11" s="93"/>
      <c r="U11" s="93" t="str">
        <f t="shared" si="0"/>
        <v>X</v>
      </c>
      <c r="V11" s="70" t="str">
        <f t="shared" si="1"/>
        <v>X</v>
      </c>
      <c r="W11" s="70" t="str">
        <f t="shared" si="2"/>
        <v>X</v>
      </c>
      <c r="X11" s="71"/>
      <c r="Y11" s="71"/>
      <c r="Z11" s="71"/>
    </row>
    <row r="12" spans="1:27" s="70" customFormat="1" ht="24.95" customHeight="1" x14ac:dyDescent="0.2">
      <c r="A12" s="480"/>
      <c r="B12" s="190" t="s">
        <v>376</v>
      </c>
      <c r="C12" s="458" t="s">
        <v>704</v>
      </c>
      <c r="D12" s="459"/>
      <c r="E12" s="459"/>
      <c r="F12" s="459"/>
      <c r="G12" s="459"/>
      <c r="H12" s="459"/>
      <c r="I12" s="459"/>
      <c r="J12" s="459"/>
      <c r="K12" s="116">
        <v>67.5</v>
      </c>
      <c r="L12" s="483"/>
      <c r="M12" s="281"/>
      <c r="N12" s="116">
        <f t="shared" si="3"/>
        <v>0</v>
      </c>
      <c r="O12" s="79"/>
      <c r="P12" s="218"/>
      <c r="Q12" s="207"/>
      <c r="R12" s="198"/>
      <c r="S12" s="79"/>
      <c r="T12" s="93"/>
      <c r="U12" s="93" t="str">
        <f t="shared" si="0"/>
        <v/>
      </c>
      <c r="V12" s="70" t="str">
        <f t="shared" si="1"/>
        <v/>
      </c>
      <c r="W12" s="70" t="str">
        <f t="shared" si="2"/>
        <v/>
      </c>
      <c r="X12" s="71"/>
      <c r="Y12" s="71"/>
      <c r="Z12" s="71"/>
    </row>
    <row r="13" spans="1:27" s="70" customFormat="1" ht="24.95" customHeight="1" x14ac:dyDescent="0.2">
      <c r="A13" s="481"/>
      <c r="B13" s="190" t="s">
        <v>355</v>
      </c>
      <c r="C13" s="458" t="s">
        <v>705</v>
      </c>
      <c r="D13" s="459"/>
      <c r="E13" s="459"/>
      <c r="F13" s="459"/>
      <c r="G13" s="459"/>
      <c r="H13" s="459"/>
      <c r="I13" s="459"/>
      <c r="J13" s="459"/>
      <c r="K13" s="116">
        <v>67.5</v>
      </c>
      <c r="L13" s="484"/>
      <c r="M13" s="281"/>
      <c r="N13" s="116">
        <f t="shared" si="3"/>
        <v>0</v>
      </c>
      <c r="O13" s="79"/>
      <c r="P13" s="218"/>
      <c r="Q13" s="207"/>
      <c r="R13" s="198"/>
      <c r="S13" s="79"/>
      <c r="T13" s="93"/>
      <c r="U13" s="93" t="str">
        <f t="shared" si="0"/>
        <v/>
      </c>
      <c r="V13" s="70" t="str">
        <f t="shared" si="1"/>
        <v/>
      </c>
      <c r="W13" s="70" t="str">
        <f t="shared" si="2"/>
        <v/>
      </c>
      <c r="X13" s="71"/>
      <c r="Y13" s="71"/>
      <c r="Z13" s="71"/>
    </row>
    <row r="14" spans="1:27" s="70" customFormat="1" ht="24.95" customHeight="1" x14ac:dyDescent="0.2">
      <c r="A14" s="488">
        <v>4</v>
      </c>
      <c r="B14" s="344" t="s">
        <v>368</v>
      </c>
      <c r="C14" s="437" t="s">
        <v>765</v>
      </c>
      <c r="D14" s="438"/>
      <c r="E14" s="438"/>
      <c r="F14" s="438"/>
      <c r="G14" s="438"/>
      <c r="H14" s="438"/>
      <c r="I14" s="438"/>
      <c r="J14" s="439"/>
      <c r="K14" s="271">
        <v>0</v>
      </c>
      <c r="L14" s="485" t="s">
        <v>431</v>
      </c>
      <c r="M14" s="272">
        <v>1</v>
      </c>
      <c r="N14" s="273">
        <f t="shared" si="3"/>
        <v>0</v>
      </c>
      <c r="O14" s="79"/>
      <c r="S14" s="79"/>
      <c r="T14" s="93"/>
      <c r="U14" s="93" t="str">
        <f t="shared" si="0"/>
        <v>X</v>
      </c>
      <c r="V14" s="70" t="str">
        <f t="shared" si="1"/>
        <v>X</v>
      </c>
      <c r="W14" s="70" t="str">
        <f t="shared" si="2"/>
        <v>X</v>
      </c>
      <c r="X14" s="71"/>
      <c r="Y14" s="71"/>
      <c r="Z14" s="71"/>
    </row>
    <row r="15" spans="1:27" s="84" customFormat="1" ht="24.95" customHeight="1" x14ac:dyDescent="0.3">
      <c r="A15" s="489"/>
      <c r="B15" s="344" t="s">
        <v>417</v>
      </c>
      <c r="C15" s="437" t="s">
        <v>769</v>
      </c>
      <c r="D15" s="438"/>
      <c r="E15" s="438"/>
      <c r="F15" s="438"/>
      <c r="G15" s="438"/>
      <c r="H15" s="438"/>
      <c r="I15" s="438"/>
      <c r="J15" s="439"/>
      <c r="K15" s="349">
        <v>5</v>
      </c>
      <c r="L15" s="486"/>
      <c r="M15" s="272"/>
      <c r="N15" s="273">
        <f t="shared" si="3"/>
        <v>0</v>
      </c>
      <c r="O15" s="79"/>
      <c r="P15" s="137"/>
      <c r="Q15" s="79"/>
      <c r="R15" s="79"/>
      <c r="S15" s="79"/>
      <c r="T15" s="93"/>
      <c r="U15" s="93" t="str">
        <f t="shared" si="0"/>
        <v/>
      </c>
      <c r="V15" s="70" t="str">
        <f t="shared" si="1"/>
        <v/>
      </c>
      <c r="W15" s="70" t="str">
        <f t="shared" si="2"/>
        <v/>
      </c>
      <c r="X15" s="83"/>
      <c r="Y15" s="83"/>
      <c r="Z15" s="83"/>
    </row>
    <row r="16" spans="1:27" s="84" customFormat="1" ht="24.95" customHeight="1" x14ac:dyDescent="0.3">
      <c r="A16" s="489"/>
      <c r="B16" s="344" t="s">
        <v>754</v>
      </c>
      <c r="C16" s="437" t="s">
        <v>770</v>
      </c>
      <c r="D16" s="438"/>
      <c r="E16" s="438"/>
      <c r="F16" s="438"/>
      <c r="G16" s="438"/>
      <c r="H16" s="438"/>
      <c r="I16" s="438"/>
      <c r="J16" s="439"/>
      <c r="K16" s="349">
        <v>10</v>
      </c>
      <c r="L16" s="487"/>
      <c r="M16" s="272"/>
      <c r="N16" s="273">
        <f t="shared" si="3"/>
        <v>0</v>
      </c>
      <c r="O16" s="79"/>
      <c r="P16" s="137"/>
      <c r="Q16" s="79"/>
      <c r="R16" s="79"/>
      <c r="S16" s="79"/>
      <c r="T16" s="93"/>
      <c r="U16" s="93" t="str">
        <f t="shared" si="0"/>
        <v/>
      </c>
      <c r="V16" s="70" t="str">
        <f t="shared" si="1"/>
        <v/>
      </c>
      <c r="W16" s="70" t="str">
        <f t="shared" si="2"/>
        <v/>
      </c>
      <c r="X16" s="83"/>
      <c r="Y16" s="83"/>
      <c r="Z16" s="83"/>
    </row>
    <row r="17" spans="1:27" s="84" customFormat="1" ht="24.95" customHeight="1" x14ac:dyDescent="0.3">
      <c r="A17" s="346">
        <v>5</v>
      </c>
      <c r="B17" s="345" t="s">
        <v>681</v>
      </c>
      <c r="C17" s="455" t="s">
        <v>703</v>
      </c>
      <c r="D17" s="456"/>
      <c r="E17" s="456"/>
      <c r="F17" s="456"/>
      <c r="G17" s="456"/>
      <c r="H17" s="456"/>
      <c r="I17" s="456"/>
      <c r="J17" s="457"/>
      <c r="K17" s="347">
        <v>0</v>
      </c>
      <c r="L17" s="348"/>
      <c r="M17" s="126">
        <v>1</v>
      </c>
      <c r="N17" s="96">
        <f t="shared" si="3"/>
        <v>0</v>
      </c>
      <c r="O17" s="79"/>
      <c r="P17" s="137"/>
      <c r="Q17" s="79"/>
      <c r="R17" s="79"/>
      <c r="S17" s="79"/>
      <c r="T17" s="93"/>
      <c r="U17" s="93" t="str">
        <f t="shared" si="0"/>
        <v>XX</v>
      </c>
      <c r="V17" s="70" t="str">
        <f t="shared" si="1"/>
        <v>XX</v>
      </c>
      <c r="W17" s="70" t="str">
        <f t="shared" si="2"/>
        <v>XX</v>
      </c>
      <c r="X17" s="83"/>
      <c r="Y17" s="83"/>
      <c r="Z17" s="83"/>
    </row>
    <row r="18" spans="1:27" s="70" customFormat="1" ht="24.95" customHeight="1" x14ac:dyDescent="0.2">
      <c r="A18" s="411">
        <v>6</v>
      </c>
      <c r="B18" s="190"/>
      <c r="C18" s="423" t="s">
        <v>432</v>
      </c>
      <c r="D18" s="424"/>
      <c r="E18" s="424"/>
      <c r="F18" s="424"/>
      <c r="G18" s="424"/>
      <c r="H18" s="424"/>
      <c r="I18" s="424"/>
      <c r="J18" s="425"/>
      <c r="K18" s="119">
        <v>0</v>
      </c>
      <c r="L18" s="429" t="s">
        <v>431</v>
      </c>
      <c r="M18" s="117">
        <v>1</v>
      </c>
      <c r="N18" s="118">
        <f t="shared" si="3"/>
        <v>0</v>
      </c>
      <c r="O18" s="79"/>
      <c r="P18" s="137"/>
      <c r="Q18" s="79"/>
      <c r="R18" s="79"/>
      <c r="S18" s="79"/>
      <c r="T18" s="93"/>
      <c r="U18" s="93">
        <f t="shared" si="0"/>
        <v>0</v>
      </c>
      <c r="V18" s="70" t="str">
        <f t="shared" si="1"/>
        <v>0</v>
      </c>
      <c r="W18" s="70" t="str">
        <f t="shared" si="2"/>
        <v/>
      </c>
    </row>
    <row r="19" spans="1:27" s="70" customFormat="1" ht="24.95" customHeight="1" x14ac:dyDescent="0.2">
      <c r="A19" s="413"/>
      <c r="B19" s="190" t="s">
        <v>353</v>
      </c>
      <c r="C19" s="491" t="s">
        <v>761</v>
      </c>
      <c r="D19" s="492"/>
      <c r="E19" s="492"/>
      <c r="F19" s="492"/>
      <c r="G19" s="492"/>
      <c r="H19" s="492"/>
      <c r="I19" s="492"/>
      <c r="J19" s="493"/>
      <c r="K19" s="119">
        <v>6</v>
      </c>
      <c r="L19" s="490"/>
      <c r="M19" s="117"/>
      <c r="N19" s="118">
        <f t="shared" si="3"/>
        <v>0</v>
      </c>
      <c r="O19" s="79"/>
      <c r="P19" s="137"/>
      <c r="Q19" s="79"/>
      <c r="R19" s="79"/>
      <c r="S19" s="79"/>
      <c r="T19" s="93"/>
      <c r="U19" s="93" t="str">
        <f t="shared" ref="U19" si="4">IF(M19=1,B19,"")</f>
        <v/>
      </c>
      <c r="V19" s="70" t="str">
        <f t="shared" si="1"/>
        <v/>
      </c>
      <c r="W19" s="70" t="str">
        <f t="shared" ref="W19" si="5">SUBSTITUTE(V19,"0","")</f>
        <v/>
      </c>
    </row>
    <row r="20" spans="1:27" s="70" customFormat="1" ht="24.95" customHeight="1" x14ac:dyDescent="0.2">
      <c r="A20" s="245">
        <v>7</v>
      </c>
      <c r="B20" s="245" t="s">
        <v>352</v>
      </c>
      <c r="C20" s="494" t="s">
        <v>762</v>
      </c>
      <c r="D20" s="494"/>
      <c r="E20" s="494"/>
      <c r="F20" s="494"/>
      <c r="G20" s="494"/>
      <c r="H20" s="494"/>
      <c r="I20" s="494"/>
      <c r="J20" s="494"/>
      <c r="K20" s="248">
        <v>7.5</v>
      </c>
      <c r="L20" s="250" t="s">
        <v>430</v>
      </c>
      <c r="M20" s="247"/>
      <c r="N20" s="248">
        <f>+K20*M20</f>
        <v>0</v>
      </c>
      <c r="O20" s="79"/>
      <c r="P20" s="137"/>
      <c r="Q20" s="79"/>
      <c r="R20" s="79"/>
      <c r="S20" s="79"/>
      <c r="T20" s="93"/>
      <c r="U20" s="93" t="str">
        <f t="shared" si="0"/>
        <v/>
      </c>
      <c r="V20" s="93" t="str">
        <f t="shared" si="1"/>
        <v/>
      </c>
      <c r="W20" s="93" t="str">
        <f t="shared" si="1"/>
        <v/>
      </c>
    </row>
    <row r="21" spans="1:27" s="70" customFormat="1" ht="20.100000000000001" customHeight="1" x14ac:dyDescent="0.2">
      <c r="B21" s="108"/>
      <c r="C21" s="108"/>
      <c r="E21" s="108"/>
      <c r="F21" s="108"/>
      <c r="G21" s="108"/>
      <c r="H21" s="108"/>
      <c r="I21" s="108"/>
      <c r="J21" s="108"/>
      <c r="L21" s="219"/>
      <c r="M21" s="187" t="s">
        <v>358</v>
      </c>
      <c r="N21" s="139">
        <f>SUM(N6:N20)</f>
        <v>219</v>
      </c>
      <c r="O21" s="143"/>
      <c r="P21" s="144"/>
      <c r="Q21" s="143"/>
      <c r="R21" s="143"/>
      <c r="S21" s="143"/>
      <c r="T21" s="93"/>
      <c r="U21" s="93"/>
      <c r="V21" s="93"/>
    </row>
    <row r="22" spans="1:27" s="70" customFormat="1" ht="20.100000000000001" customHeight="1" x14ac:dyDescent="0.2">
      <c r="A22" s="88" t="s">
        <v>357</v>
      </c>
      <c r="B22" s="77"/>
      <c r="C22" s="108"/>
      <c r="E22" s="108"/>
      <c r="F22" s="108"/>
      <c r="G22" s="108"/>
      <c r="H22" s="108"/>
      <c r="I22" s="108"/>
      <c r="J22" s="108"/>
      <c r="M22" s="108"/>
      <c r="P22" s="93"/>
      <c r="T22" s="93"/>
      <c r="U22" s="93"/>
      <c r="V22" s="93"/>
    </row>
    <row r="23" spans="1:27" s="70" customFormat="1" ht="45" customHeight="1" x14ac:dyDescent="0.2">
      <c r="A23" s="74">
        <v>1</v>
      </c>
      <c r="B23" s="74"/>
      <c r="C23" s="405" t="s">
        <v>583</v>
      </c>
      <c r="D23" s="406"/>
      <c r="E23" s="406"/>
      <c r="F23" s="406"/>
      <c r="G23" s="406"/>
      <c r="H23" s="406"/>
      <c r="I23" s="406"/>
      <c r="J23" s="406"/>
      <c r="K23" s="406"/>
      <c r="L23" s="406"/>
      <c r="M23" s="406"/>
      <c r="N23" s="407"/>
      <c r="P23" s="93"/>
      <c r="T23" s="93"/>
      <c r="U23" s="93"/>
      <c r="V23" s="93"/>
    </row>
    <row r="24" spans="1:27" s="70" customFormat="1" ht="45" customHeight="1" x14ac:dyDescent="0.2">
      <c r="A24" s="74">
        <v>2</v>
      </c>
      <c r="B24" s="74"/>
      <c r="C24" s="405" t="s">
        <v>405</v>
      </c>
      <c r="D24" s="406"/>
      <c r="E24" s="406"/>
      <c r="F24" s="406"/>
      <c r="G24" s="406"/>
      <c r="H24" s="406"/>
      <c r="I24" s="406"/>
      <c r="J24" s="406"/>
      <c r="K24" s="406"/>
      <c r="L24" s="406"/>
      <c r="M24" s="406"/>
      <c r="N24" s="407"/>
      <c r="P24" s="93"/>
      <c r="T24" s="93"/>
      <c r="U24" s="93"/>
      <c r="V24" s="93"/>
    </row>
    <row r="25" spans="1:27" s="70" customFormat="1" ht="45" customHeight="1" x14ac:dyDescent="0.2">
      <c r="A25" s="74">
        <v>3</v>
      </c>
      <c r="B25" s="74" t="s">
        <v>376</v>
      </c>
      <c r="C25" s="414" t="s">
        <v>680</v>
      </c>
      <c r="D25" s="414"/>
      <c r="E25" s="414"/>
      <c r="F25" s="414"/>
      <c r="G25" s="414"/>
      <c r="H25" s="414"/>
      <c r="I25" s="414"/>
      <c r="J25" s="414"/>
      <c r="K25" s="414"/>
      <c r="L25" s="414"/>
      <c r="M25" s="414"/>
      <c r="N25" s="414"/>
      <c r="O25" s="136"/>
      <c r="P25" s="136"/>
      <c r="Q25" s="136"/>
      <c r="R25" s="136"/>
      <c r="S25" s="136"/>
      <c r="T25" s="136"/>
      <c r="U25" s="93"/>
      <c r="V25" s="93"/>
      <c r="X25" s="71"/>
      <c r="Y25" s="71"/>
      <c r="Z25" s="71"/>
      <c r="AA25" s="71"/>
    </row>
    <row r="26" spans="1:27" s="70" customFormat="1" ht="45" customHeight="1" x14ac:dyDescent="0.2">
      <c r="A26" s="74">
        <v>4</v>
      </c>
      <c r="B26" s="74" t="s">
        <v>355</v>
      </c>
      <c r="C26" s="414" t="s">
        <v>647</v>
      </c>
      <c r="D26" s="414"/>
      <c r="E26" s="414"/>
      <c r="F26" s="414"/>
      <c r="G26" s="414"/>
      <c r="H26" s="414"/>
      <c r="I26" s="414"/>
      <c r="J26" s="414"/>
      <c r="K26" s="414"/>
      <c r="L26" s="414"/>
      <c r="M26" s="414"/>
      <c r="N26" s="414"/>
      <c r="O26" s="136"/>
      <c r="P26" s="136"/>
      <c r="Q26" s="136"/>
      <c r="R26" s="136"/>
      <c r="S26" s="136"/>
      <c r="T26" s="136"/>
      <c r="U26" s="93"/>
      <c r="V26" s="93"/>
      <c r="X26" s="71"/>
      <c r="Y26" s="71"/>
      <c r="Z26" s="71"/>
      <c r="AA26" s="71"/>
    </row>
    <row r="27" spans="1:27" s="70" customFormat="1" ht="65.099999999999994" customHeight="1" x14ac:dyDescent="0.2">
      <c r="A27" s="74">
        <v>5</v>
      </c>
      <c r="B27" s="74" t="s">
        <v>417</v>
      </c>
      <c r="C27" s="414" t="s">
        <v>771</v>
      </c>
      <c r="D27" s="414"/>
      <c r="E27" s="414"/>
      <c r="F27" s="414"/>
      <c r="G27" s="414"/>
      <c r="H27" s="414"/>
      <c r="I27" s="414"/>
      <c r="J27" s="414"/>
      <c r="K27" s="414"/>
      <c r="L27" s="414"/>
      <c r="M27" s="414"/>
      <c r="N27" s="414"/>
      <c r="P27" s="93"/>
      <c r="T27" s="93"/>
      <c r="U27" s="93"/>
      <c r="V27" s="93"/>
    </row>
    <row r="28" spans="1:27" s="70" customFormat="1" ht="88.5" customHeight="1" x14ac:dyDescent="0.2">
      <c r="A28" s="74">
        <v>6</v>
      </c>
      <c r="B28" s="74" t="s">
        <v>754</v>
      </c>
      <c r="C28" s="414" t="s">
        <v>773</v>
      </c>
      <c r="D28" s="414"/>
      <c r="E28" s="414"/>
      <c r="F28" s="414"/>
      <c r="G28" s="414"/>
      <c r="H28" s="414"/>
      <c r="I28" s="414"/>
      <c r="J28" s="414"/>
      <c r="K28" s="414"/>
      <c r="L28" s="414"/>
      <c r="M28" s="414"/>
      <c r="N28" s="414"/>
      <c r="P28" s="93"/>
      <c r="T28" s="93"/>
      <c r="U28" s="93"/>
      <c r="V28" s="93"/>
    </row>
    <row r="29" spans="1:27" s="70" customFormat="1" ht="65.099999999999994" customHeight="1" x14ac:dyDescent="0.2">
      <c r="A29" s="74">
        <v>7</v>
      </c>
      <c r="B29" s="74" t="s">
        <v>353</v>
      </c>
      <c r="C29" s="415" t="s">
        <v>614</v>
      </c>
      <c r="D29" s="416"/>
      <c r="E29" s="416"/>
      <c r="F29" s="416"/>
      <c r="G29" s="416"/>
      <c r="H29" s="416"/>
      <c r="I29" s="416"/>
      <c r="J29" s="416"/>
      <c r="K29" s="416"/>
      <c r="L29" s="416"/>
      <c r="M29" s="416"/>
      <c r="N29" s="417"/>
      <c r="O29" s="136"/>
      <c r="P29" s="136"/>
      <c r="Q29" s="214"/>
      <c r="R29" s="136"/>
      <c r="S29" s="136"/>
      <c r="T29" s="93"/>
      <c r="U29" s="93"/>
      <c r="W29" s="71"/>
    </row>
    <row r="30" spans="1:27" s="70" customFormat="1" ht="45" customHeight="1" x14ac:dyDescent="0.2">
      <c r="A30" s="74">
        <v>8</v>
      </c>
      <c r="B30" s="74" t="s">
        <v>352</v>
      </c>
      <c r="C30" s="414" t="s">
        <v>424</v>
      </c>
      <c r="D30" s="414"/>
      <c r="E30" s="414"/>
      <c r="F30" s="414"/>
      <c r="G30" s="414"/>
      <c r="H30" s="414"/>
      <c r="I30" s="414"/>
      <c r="J30" s="414"/>
      <c r="K30" s="414"/>
      <c r="L30" s="414"/>
      <c r="M30" s="414"/>
      <c r="N30" s="414"/>
      <c r="O30" s="136"/>
      <c r="P30" s="136"/>
      <c r="Q30" s="136"/>
      <c r="R30" s="136"/>
      <c r="S30" s="136"/>
      <c r="T30" s="93"/>
      <c r="U30" s="93"/>
      <c r="V30" s="93"/>
    </row>
  </sheetData>
  <mergeCells count="35">
    <mergeCell ref="A1:P1"/>
    <mergeCell ref="A3:N3"/>
    <mergeCell ref="B4:N4"/>
    <mergeCell ref="C6:J6"/>
    <mergeCell ref="A7:A10"/>
    <mergeCell ref="C7:J7"/>
    <mergeCell ref="L7:L10"/>
    <mergeCell ref="C8:J8"/>
    <mergeCell ref="C9:J9"/>
    <mergeCell ref="C10:J10"/>
    <mergeCell ref="A2:N2"/>
    <mergeCell ref="C30:N30"/>
    <mergeCell ref="C29:N29"/>
    <mergeCell ref="L18:L19"/>
    <mergeCell ref="C19:J19"/>
    <mergeCell ref="C20:J20"/>
    <mergeCell ref="C24:N24"/>
    <mergeCell ref="C27:N27"/>
    <mergeCell ref="C18:J18"/>
    <mergeCell ref="C25:N25"/>
    <mergeCell ref="C26:N26"/>
    <mergeCell ref="C28:N28"/>
    <mergeCell ref="A18:A19"/>
    <mergeCell ref="C23:N23"/>
    <mergeCell ref="C12:J12"/>
    <mergeCell ref="C15:J15"/>
    <mergeCell ref="C17:J17"/>
    <mergeCell ref="C14:J14"/>
    <mergeCell ref="C16:J16"/>
    <mergeCell ref="C11:J11"/>
    <mergeCell ref="C13:J13"/>
    <mergeCell ref="A11:A13"/>
    <mergeCell ref="L11:L13"/>
    <mergeCell ref="L14:L16"/>
    <mergeCell ref="A14:A16"/>
  </mergeCells>
  <pageMargins left="0" right="0" top="0" bottom="0" header="0" footer="0"/>
  <pageSetup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48"/>
  <sheetViews>
    <sheetView showGridLines="0" zoomScale="85" zoomScaleNormal="85" workbookViewId="0">
      <selection activeCell="M15" sqref="M15"/>
    </sheetView>
  </sheetViews>
  <sheetFormatPr defaultRowHeight="20.100000000000001" customHeight="1" x14ac:dyDescent="0.2"/>
  <cols>
    <col min="1" max="1" width="31.28515625" style="325" customWidth="1"/>
    <col min="2" max="2" width="50.7109375" style="324" customWidth="1"/>
    <col min="3" max="3" width="45.7109375" style="225" customWidth="1"/>
    <col min="4" max="4" width="5.7109375" style="225" customWidth="1"/>
    <col min="5" max="5" width="45.7109375" style="225" customWidth="1"/>
    <col min="6" max="16384" width="9.140625" style="225"/>
  </cols>
  <sheetData>
    <row r="1" spans="1:3" ht="20.100000000000001" customHeight="1" x14ac:dyDescent="0.2">
      <c r="A1" s="326" t="s">
        <v>665</v>
      </c>
    </row>
    <row r="2" spans="1:3" ht="20.100000000000001" customHeight="1" x14ac:dyDescent="0.2">
      <c r="A2" s="226" t="s">
        <v>440</v>
      </c>
      <c r="B2" s="227" t="s">
        <v>441</v>
      </c>
      <c r="C2" s="323"/>
    </row>
    <row r="3" spans="1:3" ht="20.100000000000001" customHeight="1" x14ac:dyDescent="0.2">
      <c r="A3" s="226" t="s">
        <v>442</v>
      </c>
      <c r="B3" s="227" t="s">
        <v>443</v>
      </c>
    </row>
    <row r="4" spans="1:3" ht="20.100000000000001" customHeight="1" x14ac:dyDescent="0.2">
      <c r="A4" s="226" t="s">
        <v>444</v>
      </c>
      <c r="B4" s="227" t="s">
        <v>445</v>
      </c>
    </row>
    <row r="5" spans="1:3" ht="20.100000000000001" customHeight="1" x14ac:dyDescent="0.2">
      <c r="A5" s="226" t="s">
        <v>446</v>
      </c>
      <c r="B5" s="321" t="s">
        <v>645</v>
      </c>
    </row>
    <row r="6" spans="1:3" ht="20.100000000000001" customHeight="1" x14ac:dyDescent="0.2">
      <c r="A6" s="226" t="s">
        <v>447</v>
      </c>
      <c r="B6" s="227" t="s">
        <v>448</v>
      </c>
    </row>
    <row r="7" spans="1:3" ht="20.100000000000001" customHeight="1" x14ac:dyDescent="0.2">
      <c r="A7" s="226" t="s">
        <v>449</v>
      </c>
      <c r="B7" s="227" t="s">
        <v>450</v>
      </c>
    </row>
    <row r="8" spans="1:3" ht="20.100000000000001" customHeight="1" x14ac:dyDescent="0.2">
      <c r="A8" s="226" t="s">
        <v>451</v>
      </c>
      <c r="B8" s="227" t="s">
        <v>452</v>
      </c>
    </row>
    <row r="9" spans="1:3" ht="20.100000000000001" customHeight="1" x14ac:dyDescent="0.2">
      <c r="A9" s="226" t="s">
        <v>453</v>
      </c>
      <c r="B9" s="227" t="s">
        <v>632</v>
      </c>
    </row>
    <row r="10" spans="1:3" ht="20.100000000000001" customHeight="1" x14ac:dyDescent="0.2">
      <c r="A10" s="226" t="s">
        <v>454</v>
      </c>
      <c r="B10" s="227" t="s">
        <v>615</v>
      </c>
    </row>
    <row r="11" spans="1:3" s="230" customFormat="1" ht="35.1" customHeight="1" x14ac:dyDescent="0.2">
      <c r="A11" s="374" t="s">
        <v>758</v>
      </c>
      <c r="B11" s="375" t="s">
        <v>759</v>
      </c>
    </row>
    <row r="12" spans="1:3" ht="20.100000000000001" customHeight="1" x14ac:dyDescent="0.2">
      <c r="A12" s="226" t="s">
        <v>455</v>
      </c>
      <c r="B12" s="227" t="s">
        <v>666</v>
      </c>
    </row>
    <row r="13" spans="1:3" ht="20.100000000000001" customHeight="1" x14ac:dyDescent="0.2">
      <c r="A13" s="226" t="s">
        <v>456</v>
      </c>
      <c r="B13" s="227" t="s">
        <v>667</v>
      </c>
    </row>
    <row r="14" spans="1:3" ht="32.25" customHeight="1" x14ac:dyDescent="0.2">
      <c r="A14" s="226" t="s">
        <v>457</v>
      </c>
      <c r="B14" s="369" t="s">
        <v>747</v>
      </c>
    </row>
    <row r="15" spans="1:3" ht="20.100000000000001" customHeight="1" x14ac:dyDescent="0.2">
      <c r="A15" s="226" t="s">
        <v>459</v>
      </c>
      <c r="B15" s="227" t="s">
        <v>654</v>
      </c>
    </row>
    <row r="16" spans="1:3" ht="20.100000000000001" customHeight="1" x14ac:dyDescent="0.2">
      <c r="A16" s="226" t="s">
        <v>460</v>
      </c>
      <c r="B16" s="227" t="s">
        <v>461</v>
      </c>
    </row>
    <row r="17" spans="1:2" ht="20.100000000000001" customHeight="1" x14ac:dyDescent="0.2">
      <c r="A17" s="226" t="s">
        <v>660</v>
      </c>
      <c r="B17" s="227" t="s">
        <v>661</v>
      </c>
    </row>
    <row r="18" spans="1:2" ht="20.100000000000001" customHeight="1" x14ac:dyDescent="0.2">
      <c r="A18" s="226" t="s">
        <v>662</v>
      </c>
      <c r="B18" s="227" t="s">
        <v>663</v>
      </c>
    </row>
    <row r="19" spans="1:2" ht="30" customHeight="1" x14ac:dyDescent="0.2">
      <c r="A19" s="226" t="s">
        <v>464</v>
      </c>
      <c r="B19" s="227" t="s">
        <v>465</v>
      </c>
    </row>
    <row r="20" spans="1:2" ht="20.100000000000001" customHeight="1" x14ac:dyDescent="0.2">
      <c r="A20" s="226" t="s">
        <v>466</v>
      </c>
      <c r="B20" s="227" t="s">
        <v>668</v>
      </c>
    </row>
    <row r="21" spans="1:2" ht="20.100000000000001" customHeight="1" x14ac:dyDescent="0.2">
      <c r="A21" s="226" t="s">
        <v>467</v>
      </c>
      <c r="B21" s="227" t="s">
        <v>468</v>
      </c>
    </row>
    <row r="22" spans="1:2" ht="30" customHeight="1" x14ac:dyDescent="0.2">
      <c r="A22" s="226" t="s">
        <v>469</v>
      </c>
      <c r="B22" s="227" t="s">
        <v>751</v>
      </c>
    </row>
    <row r="23" spans="1:2" ht="20.100000000000001" customHeight="1" x14ac:dyDescent="0.2">
      <c r="A23" s="226" t="s">
        <v>696</v>
      </c>
      <c r="B23" s="227" t="s">
        <v>727</v>
      </c>
    </row>
    <row r="24" spans="1:2" ht="20.100000000000001" customHeight="1" x14ac:dyDescent="0.2">
      <c r="A24" s="226" t="s">
        <v>470</v>
      </c>
      <c r="B24" s="227" t="s">
        <v>471</v>
      </c>
    </row>
    <row r="25" spans="1:2" ht="30" customHeight="1" x14ac:dyDescent="0.2">
      <c r="A25" s="226" t="s">
        <v>472</v>
      </c>
      <c r="B25" s="227" t="s">
        <v>514</v>
      </c>
    </row>
    <row r="26" spans="1:2" ht="30" customHeight="1" x14ac:dyDescent="0.2">
      <c r="A26" s="226" t="s">
        <v>473</v>
      </c>
      <c r="B26" s="227" t="s">
        <v>669</v>
      </c>
    </row>
    <row r="27" spans="1:2" ht="20.100000000000001" customHeight="1" x14ac:dyDescent="0.2">
      <c r="A27" s="226" t="s">
        <v>474</v>
      </c>
      <c r="B27" s="227" t="s">
        <v>664</v>
      </c>
    </row>
    <row r="28" spans="1:2" ht="30" customHeight="1" x14ac:dyDescent="0.2">
      <c r="A28" s="321" t="s">
        <v>637</v>
      </c>
      <c r="B28" s="320" t="s">
        <v>670</v>
      </c>
    </row>
    <row r="29" spans="1:2" s="221" customFormat="1" ht="30" customHeight="1" x14ac:dyDescent="0.2">
      <c r="A29" s="371" t="s">
        <v>748</v>
      </c>
      <c r="B29" s="227" t="s">
        <v>749</v>
      </c>
    </row>
    <row r="30" spans="1:2" s="221" customFormat="1" ht="20.100000000000001" customHeight="1" x14ac:dyDescent="0.2">
      <c r="A30" s="371" t="s">
        <v>439</v>
      </c>
      <c r="B30" s="227" t="s">
        <v>753</v>
      </c>
    </row>
    <row r="31" spans="1:2" s="221" customFormat="1" ht="20.100000000000001" customHeight="1" x14ac:dyDescent="0.2">
      <c r="A31" s="226" t="s">
        <v>475</v>
      </c>
      <c r="B31" s="373" t="s">
        <v>638</v>
      </c>
    </row>
    <row r="32" spans="1:2" ht="20.100000000000001" customHeight="1" x14ac:dyDescent="0.2">
      <c r="A32" s="327" t="s">
        <v>640</v>
      </c>
      <c r="B32" s="328" t="s">
        <v>639</v>
      </c>
    </row>
    <row r="33" spans="1:3" ht="20.100000000000001" customHeight="1" x14ac:dyDescent="0.2">
      <c r="A33" s="226" t="s">
        <v>476</v>
      </c>
      <c r="B33" s="226" t="s">
        <v>477</v>
      </c>
    </row>
    <row r="34" spans="1:3" ht="20.100000000000001" customHeight="1" x14ac:dyDescent="0.2">
      <c r="A34" s="226" t="s">
        <v>478</v>
      </c>
      <c r="B34" s="226" t="s">
        <v>479</v>
      </c>
    </row>
    <row r="35" spans="1:3" ht="20.100000000000001" customHeight="1" x14ac:dyDescent="0.2">
      <c r="A35" s="226" t="s">
        <v>480</v>
      </c>
      <c r="B35" s="226" t="s">
        <v>481</v>
      </c>
    </row>
    <row r="36" spans="1:3" ht="20.100000000000001" customHeight="1" x14ac:dyDescent="0.2">
      <c r="A36" s="226" t="s">
        <v>482</v>
      </c>
      <c r="B36" s="226" t="s">
        <v>483</v>
      </c>
    </row>
    <row r="37" spans="1:3" ht="20.100000000000001" customHeight="1" x14ac:dyDescent="0.2">
      <c r="A37" s="226" t="s">
        <v>484</v>
      </c>
      <c r="B37" s="226" t="s">
        <v>485</v>
      </c>
    </row>
    <row r="38" spans="1:3" ht="20.100000000000001" customHeight="1" x14ac:dyDescent="0.2">
      <c r="A38" s="226" t="s">
        <v>486</v>
      </c>
      <c r="B38" s="226" t="s">
        <v>487</v>
      </c>
    </row>
    <row r="39" spans="1:3" ht="20.100000000000001" customHeight="1" x14ac:dyDescent="0.2">
      <c r="A39" s="328" t="s">
        <v>488</v>
      </c>
      <c r="B39" s="329" t="s">
        <v>489</v>
      </c>
    </row>
    <row r="40" spans="1:3" ht="20.100000000000001" customHeight="1" x14ac:dyDescent="0.2">
      <c r="A40" s="228"/>
      <c r="B40" s="224"/>
    </row>
    <row r="41" spans="1:3" ht="20.100000000000001" customHeight="1" x14ac:dyDescent="0.2">
      <c r="A41" s="508" t="s">
        <v>752</v>
      </c>
      <c r="B41" s="509"/>
    </row>
    <row r="48" spans="1:3" ht="20.100000000000001" customHeight="1" x14ac:dyDescent="0.2">
      <c r="A48" s="507"/>
      <c r="B48" s="386"/>
      <c r="C48" s="386"/>
    </row>
  </sheetData>
  <mergeCells count="2">
    <mergeCell ref="A48:C48"/>
    <mergeCell ref="A41:B41"/>
  </mergeCells>
  <pageMargins left="0.25" right="0.25"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9DDD58-5DEE-4854-B062-50A97198F867}">
  <dimension ref="M13"/>
  <sheetViews>
    <sheetView showGridLines="0" workbookViewId="0"/>
  </sheetViews>
  <sheetFormatPr defaultRowHeight="12.75" x14ac:dyDescent="0.2"/>
  <sheetData>
    <row r="13" spans="13:13" ht="15.75" x14ac:dyDescent="0.25">
      <c r="M13" s="342"/>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
  <sheetViews>
    <sheetView showGridLines="0" zoomScaleNormal="100" workbookViewId="0"/>
  </sheetViews>
  <sheetFormatPr defaultRowHeight="12.75" x14ac:dyDescent="0.2"/>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A19"/>
  <sheetViews>
    <sheetView showGridLines="0" zoomScale="80" zoomScaleNormal="80" workbookViewId="0">
      <selection sqref="A1:O1"/>
    </sheetView>
  </sheetViews>
  <sheetFormatPr defaultColWidth="9.140625" defaultRowHeight="15.75" x14ac:dyDescent="0.25"/>
  <cols>
    <col min="1" max="1" width="10" style="56" customWidth="1"/>
    <col min="2" max="2" width="7.85546875" style="66" customWidth="1"/>
    <col min="3" max="6" width="5.7109375" style="66" customWidth="1"/>
    <col min="7" max="7" width="7.28515625" style="66" customWidth="1"/>
    <col min="8" max="9" width="5.7109375" style="66" customWidth="1"/>
    <col min="10" max="10" width="21.7109375" style="66" customWidth="1"/>
    <col min="11" max="11" width="7.85546875" style="56" customWidth="1"/>
    <col min="12" max="12" width="14.140625" style="56" customWidth="1"/>
    <col min="13" max="13" width="10.7109375" style="66" customWidth="1"/>
    <col min="14" max="14" width="11.28515625" style="56" customWidth="1"/>
    <col min="15" max="15" width="12" style="56" customWidth="1"/>
    <col min="16" max="16" width="21" style="56" customWidth="1"/>
    <col min="17" max="17" width="6.42578125" style="58" customWidth="1"/>
    <col min="18" max="18" width="9.42578125" style="58" hidden="1" customWidth="1"/>
    <col min="19" max="19" width="11.5703125" style="58" hidden="1" customWidth="1"/>
    <col min="20" max="20" width="11.42578125" style="56" hidden="1" customWidth="1"/>
    <col min="21" max="21" width="16.85546875" style="57" hidden="1" customWidth="1"/>
    <col min="22" max="22" width="9.42578125" style="58" customWidth="1"/>
    <col min="23" max="23" width="11.5703125" style="58" customWidth="1"/>
    <col min="24" max="24" width="11.42578125" style="56" customWidth="1"/>
    <col min="25" max="25" width="16.85546875" style="57" customWidth="1"/>
    <col min="26" max="27" width="12.28515625" style="57" customWidth="1"/>
    <col min="28" max="28" width="12.42578125" style="56" customWidth="1"/>
    <col min="29" max="34" width="9.140625" style="56" customWidth="1"/>
    <col min="35" max="16384" width="9.140625" style="56"/>
  </cols>
  <sheetData>
    <row r="1" spans="1:21" s="101" customFormat="1" ht="27.75" customHeight="1" x14ac:dyDescent="0.2">
      <c r="A1" s="449" t="s">
        <v>570</v>
      </c>
      <c r="B1" s="449"/>
      <c r="C1" s="449"/>
      <c r="D1" s="449"/>
      <c r="E1" s="449"/>
      <c r="F1" s="449"/>
      <c r="G1" s="449"/>
      <c r="H1" s="449"/>
      <c r="I1" s="449"/>
      <c r="J1" s="449"/>
      <c r="K1" s="449"/>
      <c r="L1" s="449"/>
      <c r="M1" s="449"/>
      <c r="N1" s="449"/>
      <c r="O1" s="449"/>
      <c r="P1" s="102"/>
      <c r="Q1" s="102"/>
      <c r="R1" s="102"/>
    </row>
    <row r="2" spans="1:21" s="98" customFormat="1" ht="60" customHeight="1" x14ac:dyDescent="0.2">
      <c r="A2" s="450" t="s">
        <v>554</v>
      </c>
      <c r="B2" s="450"/>
      <c r="C2" s="450"/>
      <c r="D2" s="450"/>
      <c r="E2" s="450"/>
      <c r="F2" s="450"/>
      <c r="G2" s="450"/>
      <c r="H2" s="450"/>
      <c r="I2" s="450"/>
      <c r="J2" s="450"/>
      <c r="K2" s="450"/>
      <c r="L2" s="450"/>
      <c r="M2" s="450"/>
      <c r="N2" s="450"/>
      <c r="O2" s="133"/>
      <c r="P2" s="133"/>
      <c r="Q2" s="133"/>
      <c r="R2" s="133"/>
      <c r="S2" s="133"/>
      <c r="T2" s="133"/>
      <c r="U2" s="133"/>
    </row>
    <row r="3" spans="1:21" s="59" customFormat="1" ht="48" customHeight="1" x14ac:dyDescent="0.2">
      <c r="A3" s="451" t="s">
        <v>399</v>
      </c>
      <c r="B3" s="451"/>
      <c r="C3" s="451"/>
      <c r="D3" s="451"/>
      <c r="E3" s="451"/>
      <c r="F3" s="451"/>
      <c r="G3" s="451"/>
      <c r="H3" s="451"/>
      <c r="I3" s="451"/>
      <c r="J3" s="451"/>
      <c r="K3" s="451"/>
      <c r="L3" s="451"/>
      <c r="M3" s="451"/>
      <c r="N3" s="451"/>
      <c r="O3" s="134"/>
      <c r="P3" s="134"/>
      <c r="Q3" s="64"/>
      <c r="R3" s="64"/>
      <c r="T3" s="60"/>
      <c r="U3" s="60"/>
    </row>
    <row r="4" spans="1:21" s="105" customFormat="1" ht="24.95" customHeight="1" x14ac:dyDescent="0.35">
      <c r="A4" s="127" t="s">
        <v>386</v>
      </c>
      <c r="B4" s="495" t="str">
        <f>U8</f>
        <v>TDX109XX-1</v>
      </c>
      <c r="C4" s="495"/>
      <c r="D4" s="495"/>
      <c r="E4" s="495"/>
      <c r="F4" s="495"/>
      <c r="G4" s="495"/>
      <c r="H4" s="495"/>
      <c r="I4" s="495"/>
      <c r="J4" s="495"/>
      <c r="K4" s="495"/>
      <c r="L4" s="495"/>
      <c r="M4" s="495"/>
      <c r="N4" s="495"/>
      <c r="O4" s="132"/>
      <c r="P4" s="132"/>
      <c r="Q4" s="297"/>
      <c r="R4" s="128"/>
    </row>
    <row r="5" spans="1:21" s="70" customFormat="1" ht="19.899999999999999" customHeight="1" x14ac:dyDescent="0.2">
      <c r="A5" s="108"/>
      <c r="B5" s="108"/>
      <c r="C5" s="108"/>
      <c r="D5" s="108"/>
      <c r="E5" s="108"/>
      <c r="F5" s="108"/>
      <c r="G5" s="108"/>
      <c r="H5" s="108"/>
      <c r="I5" s="108"/>
      <c r="K5" s="72" t="s">
        <v>362</v>
      </c>
      <c r="L5" s="73"/>
      <c r="M5" s="74" t="s">
        <v>389</v>
      </c>
      <c r="N5" s="75" t="s">
        <v>362</v>
      </c>
      <c r="O5" s="78"/>
      <c r="P5" s="78"/>
      <c r="Q5" s="93"/>
      <c r="R5" s="93"/>
      <c r="U5" s="71"/>
    </row>
    <row r="6" spans="1:21" s="70" customFormat="1" ht="20.100000000000001" customHeight="1" x14ac:dyDescent="0.2">
      <c r="A6" s="94">
        <v>1</v>
      </c>
      <c r="B6" s="94" t="s">
        <v>548</v>
      </c>
      <c r="C6" s="512" t="s">
        <v>547</v>
      </c>
      <c r="D6" s="512"/>
      <c r="E6" s="512"/>
      <c r="F6" s="512"/>
      <c r="G6" s="512"/>
      <c r="H6" s="512"/>
      <c r="I6" s="512"/>
      <c r="J6" s="512"/>
      <c r="K6" s="106">
        <v>0</v>
      </c>
      <c r="L6" s="69"/>
      <c r="M6" s="107">
        <v>1</v>
      </c>
      <c r="N6" s="97">
        <f>K6*M6</f>
        <v>0</v>
      </c>
      <c r="O6" s="79"/>
      <c r="P6" s="79"/>
      <c r="Q6" s="93"/>
      <c r="R6" s="93" t="str">
        <f t="shared" ref="R6:R16" si="0">IF(M6=1,B6,"")</f>
        <v>TD</v>
      </c>
      <c r="S6" s="70" t="str">
        <f t="shared" ref="S6:S16" si="1">SUBSTITUTE(R6," ","")</f>
        <v>TD</v>
      </c>
      <c r="T6" s="70" t="str">
        <f t="shared" ref="T6:T16" si="2">SUBSTITUTE(S6,"0","")</f>
        <v>TD</v>
      </c>
      <c r="U6" s="71" t="str">
        <f xml:space="preserve"> CONCATENATE(T6,T7,T8,T9,T10,T11)</f>
        <v>TDX109XX</v>
      </c>
    </row>
    <row r="7" spans="1:21" s="70" customFormat="1" ht="20.100000000000001" customHeight="1" x14ac:dyDescent="0.35">
      <c r="A7" s="94">
        <v>2</v>
      </c>
      <c r="B7" s="94" t="s">
        <v>368</v>
      </c>
      <c r="C7" s="513" t="s">
        <v>551</v>
      </c>
      <c r="D7" s="513"/>
      <c r="E7" s="513"/>
      <c r="F7" s="513"/>
      <c r="G7" s="513"/>
      <c r="H7" s="513"/>
      <c r="I7" s="513"/>
      <c r="J7" s="513"/>
      <c r="K7" s="106">
        <v>0</v>
      </c>
      <c r="L7" s="282"/>
      <c r="M7" s="110">
        <v>1</v>
      </c>
      <c r="N7" s="97">
        <f t="shared" ref="N7:N16" si="3">K7*M7</f>
        <v>0</v>
      </c>
      <c r="O7" s="79"/>
      <c r="P7" s="79"/>
      <c r="Q7" s="93"/>
      <c r="R7" s="93" t="str">
        <f t="shared" si="0"/>
        <v>X</v>
      </c>
      <c r="S7" s="70" t="str">
        <f t="shared" si="1"/>
        <v>X</v>
      </c>
      <c r="T7" s="70" t="str">
        <f t="shared" si="2"/>
        <v>X</v>
      </c>
      <c r="U7" s="71" t="str">
        <f xml:space="preserve"> CONCATENATE(T12,T13,T14,T15,T16)</f>
        <v>1</v>
      </c>
    </row>
    <row r="8" spans="1:21" s="70" customFormat="1" ht="20.100000000000001" customHeight="1" x14ac:dyDescent="0.2">
      <c r="A8" s="94">
        <v>3</v>
      </c>
      <c r="B8" s="94">
        <v>1</v>
      </c>
      <c r="C8" s="512" t="s">
        <v>553</v>
      </c>
      <c r="D8" s="512"/>
      <c r="E8" s="512"/>
      <c r="F8" s="512"/>
      <c r="G8" s="512"/>
      <c r="H8" s="512"/>
      <c r="I8" s="512"/>
      <c r="J8" s="512"/>
      <c r="K8" s="167">
        <v>0</v>
      </c>
      <c r="L8" s="282"/>
      <c r="M8" s="110">
        <v>1</v>
      </c>
      <c r="N8" s="97">
        <f t="shared" si="3"/>
        <v>0</v>
      </c>
      <c r="O8" s="79"/>
      <c r="P8" s="79"/>
      <c r="Q8" s="93"/>
      <c r="R8" s="93">
        <f t="shared" si="0"/>
        <v>1</v>
      </c>
      <c r="S8" s="70" t="str">
        <f t="shared" si="1"/>
        <v>1</v>
      </c>
      <c r="T8" s="70" t="str">
        <f t="shared" si="2"/>
        <v>1</v>
      </c>
      <c r="U8" s="71" t="str">
        <f>CONCATENATE(U6,"-",U7)</f>
        <v>TDX109XX-1</v>
      </c>
    </row>
    <row r="9" spans="1:21" s="70" customFormat="1" ht="20.100000000000001" customHeight="1" x14ac:dyDescent="0.2">
      <c r="A9" s="94">
        <v>4</v>
      </c>
      <c r="B9" s="279" t="s">
        <v>550</v>
      </c>
      <c r="C9" s="512" t="s">
        <v>549</v>
      </c>
      <c r="D9" s="512"/>
      <c r="E9" s="512"/>
      <c r="F9" s="512"/>
      <c r="G9" s="512"/>
      <c r="H9" s="512"/>
      <c r="I9" s="512"/>
      <c r="J9" s="512"/>
      <c r="K9" s="167">
        <v>92.5</v>
      </c>
      <c r="L9" s="280"/>
      <c r="M9" s="110">
        <v>1</v>
      </c>
      <c r="N9" s="97">
        <f t="shared" si="3"/>
        <v>92.5</v>
      </c>
      <c r="O9" s="79"/>
      <c r="P9" s="79"/>
      <c r="Q9" s="93"/>
      <c r="R9" s="93" t="str">
        <f t="shared" si="0"/>
        <v>09</v>
      </c>
      <c r="S9" s="70" t="str">
        <f t="shared" si="1"/>
        <v>09</v>
      </c>
      <c r="T9" s="70" t="str">
        <f>SUBSTITUTE(S9,"","")</f>
        <v>09</v>
      </c>
      <c r="U9" s="71"/>
    </row>
    <row r="10" spans="1:21" s="70" customFormat="1" ht="20.100000000000001" customHeight="1" x14ac:dyDescent="0.2">
      <c r="A10" s="166">
        <v>5</v>
      </c>
      <c r="B10" s="166" t="s">
        <v>368</v>
      </c>
      <c r="C10" s="461" t="s">
        <v>151</v>
      </c>
      <c r="D10" s="461"/>
      <c r="E10" s="461"/>
      <c r="F10" s="461"/>
      <c r="G10" s="461"/>
      <c r="H10" s="461"/>
      <c r="I10" s="461"/>
      <c r="J10" s="461"/>
      <c r="K10" s="167">
        <v>0</v>
      </c>
      <c r="L10" s="220"/>
      <c r="M10" s="126">
        <v>1</v>
      </c>
      <c r="N10" s="97">
        <f t="shared" si="3"/>
        <v>0</v>
      </c>
      <c r="O10" s="79"/>
      <c r="P10" s="79"/>
      <c r="Q10" s="93"/>
      <c r="R10" s="93" t="str">
        <f t="shared" si="0"/>
        <v>X</v>
      </c>
      <c r="S10" s="70" t="str">
        <f t="shared" si="1"/>
        <v>X</v>
      </c>
      <c r="T10" s="70" t="str">
        <f t="shared" si="2"/>
        <v>X</v>
      </c>
      <c r="U10" s="71"/>
    </row>
    <row r="11" spans="1:21" s="70" customFormat="1" ht="20.100000000000001" customHeight="1" x14ac:dyDescent="0.2">
      <c r="A11" s="166">
        <v>6</v>
      </c>
      <c r="B11" s="166" t="s">
        <v>368</v>
      </c>
      <c r="C11" s="461" t="s">
        <v>151</v>
      </c>
      <c r="D11" s="461"/>
      <c r="E11" s="461"/>
      <c r="F11" s="461"/>
      <c r="G11" s="461"/>
      <c r="H11" s="461"/>
      <c r="I11" s="461"/>
      <c r="J11" s="461"/>
      <c r="K11" s="167">
        <v>0</v>
      </c>
      <c r="L11" s="220"/>
      <c r="M11" s="126">
        <v>1</v>
      </c>
      <c r="N11" s="97">
        <f t="shared" si="3"/>
        <v>0</v>
      </c>
      <c r="O11" s="79"/>
      <c r="P11" s="79"/>
      <c r="Q11" s="93"/>
      <c r="R11" s="93" t="str">
        <f t="shared" si="0"/>
        <v>X</v>
      </c>
      <c r="S11" s="70" t="str">
        <f t="shared" si="1"/>
        <v>X</v>
      </c>
      <c r="T11" s="70" t="str">
        <f t="shared" si="2"/>
        <v>X</v>
      </c>
      <c r="U11" s="71"/>
    </row>
    <row r="12" spans="1:21" s="70" customFormat="1" ht="20.100000000000001" customHeight="1" x14ac:dyDescent="0.2">
      <c r="A12" s="510">
        <v>7</v>
      </c>
      <c r="B12" s="278">
        <v>1</v>
      </c>
      <c r="C12" s="458" t="s">
        <v>555</v>
      </c>
      <c r="D12" s="458"/>
      <c r="E12" s="458"/>
      <c r="F12" s="458"/>
      <c r="G12" s="458"/>
      <c r="H12" s="458"/>
      <c r="I12" s="458"/>
      <c r="J12" s="458"/>
      <c r="K12" s="152">
        <v>25</v>
      </c>
      <c r="L12" s="511" t="s">
        <v>431</v>
      </c>
      <c r="M12" s="281">
        <v>1</v>
      </c>
      <c r="N12" s="118">
        <f t="shared" si="3"/>
        <v>25</v>
      </c>
      <c r="O12" s="79"/>
      <c r="P12" s="79"/>
      <c r="Q12" s="93"/>
      <c r="R12" s="93">
        <f t="shared" si="0"/>
        <v>1</v>
      </c>
      <c r="S12" s="70" t="str">
        <f t="shared" si="1"/>
        <v>1</v>
      </c>
      <c r="T12" s="70" t="str">
        <f t="shared" si="2"/>
        <v>1</v>
      </c>
      <c r="U12" s="71"/>
    </row>
    <row r="13" spans="1:21" s="70" customFormat="1" ht="20.100000000000001" customHeight="1" x14ac:dyDescent="0.2">
      <c r="A13" s="510"/>
      <c r="B13" s="278">
        <v>2</v>
      </c>
      <c r="C13" s="458" t="s">
        <v>556</v>
      </c>
      <c r="D13" s="458"/>
      <c r="E13" s="458"/>
      <c r="F13" s="458"/>
      <c r="G13" s="458"/>
      <c r="H13" s="458"/>
      <c r="I13" s="458"/>
      <c r="J13" s="458"/>
      <c r="K13" s="152">
        <f>K12*2</f>
        <v>50</v>
      </c>
      <c r="L13" s="511"/>
      <c r="M13" s="281"/>
      <c r="N13" s="118">
        <f t="shared" si="3"/>
        <v>0</v>
      </c>
      <c r="O13" s="79"/>
      <c r="P13" s="79"/>
      <c r="Q13" s="93"/>
      <c r="R13" s="93" t="str">
        <f t="shared" si="0"/>
        <v/>
      </c>
      <c r="S13" s="70" t="str">
        <f t="shared" si="1"/>
        <v/>
      </c>
      <c r="T13" s="70" t="str">
        <f t="shared" si="2"/>
        <v/>
      </c>
      <c r="U13" s="71"/>
    </row>
    <row r="14" spans="1:21" s="70" customFormat="1" ht="20.100000000000001" customHeight="1" x14ac:dyDescent="0.2">
      <c r="A14" s="510"/>
      <c r="B14" s="278">
        <v>3</v>
      </c>
      <c r="C14" s="458" t="s">
        <v>557</v>
      </c>
      <c r="D14" s="458"/>
      <c r="E14" s="458"/>
      <c r="F14" s="458"/>
      <c r="G14" s="458"/>
      <c r="H14" s="458"/>
      <c r="I14" s="458"/>
      <c r="J14" s="458"/>
      <c r="K14" s="152">
        <f>K12*3</f>
        <v>75</v>
      </c>
      <c r="L14" s="511"/>
      <c r="M14" s="281"/>
      <c r="N14" s="118">
        <f t="shared" si="3"/>
        <v>0</v>
      </c>
      <c r="O14" s="79"/>
      <c r="P14" s="79"/>
      <c r="Q14" s="93"/>
      <c r="R14" s="93" t="str">
        <f t="shared" si="0"/>
        <v/>
      </c>
      <c r="S14" s="70" t="str">
        <f t="shared" si="1"/>
        <v/>
      </c>
      <c r="T14" s="70" t="str">
        <f t="shared" si="2"/>
        <v/>
      </c>
      <c r="U14" s="71"/>
    </row>
    <row r="15" spans="1:21" s="70" customFormat="1" ht="20.100000000000001" customHeight="1" x14ac:dyDescent="0.2">
      <c r="A15" s="510"/>
      <c r="B15" s="278">
        <v>4</v>
      </c>
      <c r="C15" s="458" t="s">
        <v>558</v>
      </c>
      <c r="D15" s="458"/>
      <c r="E15" s="458"/>
      <c r="F15" s="458"/>
      <c r="G15" s="458"/>
      <c r="H15" s="458"/>
      <c r="I15" s="458"/>
      <c r="J15" s="458"/>
      <c r="K15" s="152">
        <f>K12*4</f>
        <v>100</v>
      </c>
      <c r="L15" s="511"/>
      <c r="M15" s="281"/>
      <c r="N15" s="118">
        <f t="shared" si="3"/>
        <v>0</v>
      </c>
      <c r="O15" s="79"/>
      <c r="P15" s="79"/>
      <c r="Q15" s="93"/>
      <c r="R15" s="93" t="str">
        <f t="shared" si="0"/>
        <v/>
      </c>
      <c r="S15" s="70" t="str">
        <f t="shared" si="1"/>
        <v/>
      </c>
      <c r="T15" s="70" t="str">
        <f t="shared" si="2"/>
        <v/>
      </c>
      <c r="U15" s="71"/>
    </row>
    <row r="16" spans="1:21" s="70" customFormat="1" ht="20.100000000000001" customHeight="1" x14ac:dyDescent="0.2">
      <c r="A16" s="510"/>
      <c r="B16" s="278">
        <v>5</v>
      </c>
      <c r="C16" s="458" t="s">
        <v>559</v>
      </c>
      <c r="D16" s="458"/>
      <c r="E16" s="458"/>
      <c r="F16" s="458"/>
      <c r="G16" s="458"/>
      <c r="H16" s="458"/>
      <c r="I16" s="458"/>
      <c r="J16" s="458"/>
      <c r="K16" s="152">
        <f>K12*5</f>
        <v>125</v>
      </c>
      <c r="L16" s="511"/>
      <c r="M16" s="281"/>
      <c r="N16" s="118">
        <f t="shared" si="3"/>
        <v>0</v>
      </c>
      <c r="O16" s="79"/>
      <c r="P16" s="79"/>
      <c r="Q16" s="93"/>
      <c r="R16" s="93" t="str">
        <f t="shared" si="0"/>
        <v/>
      </c>
      <c r="S16" s="70" t="str">
        <f t="shared" si="1"/>
        <v/>
      </c>
      <c r="T16" s="70" t="str">
        <f t="shared" si="2"/>
        <v/>
      </c>
      <c r="U16" s="71"/>
    </row>
    <row r="17" spans="1:15" s="70" customFormat="1" ht="20.100000000000001" customHeight="1" x14ac:dyDescent="0.2">
      <c r="B17" s="108"/>
      <c r="C17" s="108"/>
      <c r="E17" s="108"/>
      <c r="F17" s="108"/>
      <c r="G17" s="108"/>
      <c r="H17" s="108"/>
      <c r="I17" s="108"/>
      <c r="J17" s="108"/>
      <c r="L17" s="219"/>
      <c r="M17" s="187" t="s">
        <v>358</v>
      </c>
      <c r="N17" s="139">
        <f>SUM(N6:N16)</f>
        <v>117.5</v>
      </c>
      <c r="O17" s="143"/>
    </row>
    <row r="18" spans="1:15" s="70" customFormat="1" ht="20.100000000000001" customHeight="1" x14ac:dyDescent="0.2">
      <c r="A18" s="88" t="s">
        <v>357</v>
      </c>
      <c r="B18" s="77"/>
      <c r="C18" s="108"/>
      <c r="E18" s="108"/>
      <c r="F18" s="108"/>
      <c r="G18" s="108"/>
      <c r="H18" s="108"/>
      <c r="I18" s="108"/>
      <c r="J18" s="108"/>
      <c r="M18" s="108"/>
    </row>
    <row r="19" spans="1:15" s="70" customFormat="1" ht="65.25" customHeight="1" x14ac:dyDescent="0.2">
      <c r="A19" s="74">
        <v>1</v>
      </c>
      <c r="B19" s="74"/>
      <c r="C19" s="405" t="s">
        <v>682</v>
      </c>
      <c r="D19" s="406"/>
      <c r="E19" s="406"/>
      <c r="F19" s="406"/>
      <c r="G19" s="406"/>
      <c r="H19" s="406"/>
      <c r="I19" s="406"/>
      <c r="J19" s="406"/>
      <c r="K19" s="406"/>
      <c r="L19" s="406"/>
      <c r="M19" s="406"/>
      <c r="N19" s="407"/>
    </row>
  </sheetData>
  <mergeCells count="18">
    <mergeCell ref="C8:J8"/>
    <mergeCell ref="C9:J9"/>
    <mergeCell ref="C10:J10"/>
    <mergeCell ref="A1:O1"/>
    <mergeCell ref="A2:N2"/>
    <mergeCell ref="A3:N3"/>
    <mergeCell ref="B4:N4"/>
    <mergeCell ref="C6:J6"/>
    <mergeCell ref="C7:J7"/>
    <mergeCell ref="C19:N19"/>
    <mergeCell ref="A12:A16"/>
    <mergeCell ref="L12:L16"/>
    <mergeCell ref="C11:J11"/>
    <mergeCell ref="C12:J12"/>
    <mergeCell ref="C13:J13"/>
    <mergeCell ref="C14:J14"/>
    <mergeCell ref="C15:J15"/>
    <mergeCell ref="C16:J16"/>
  </mergeCells>
  <pageMargins left="0" right="0" top="0" bottom="0" header="0" footer="0"/>
  <pageSetup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W23"/>
  <sheetViews>
    <sheetView showGridLines="0" zoomScale="80" zoomScaleNormal="80" workbookViewId="0">
      <selection sqref="A1:O1"/>
    </sheetView>
  </sheetViews>
  <sheetFormatPr defaultColWidth="9.140625" defaultRowHeight="15.75" x14ac:dyDescent="0.25"/>
  <cols>
    <col min="1" max="1" width="10" style="56" customWidth="1"/>
    <col min="2" max="2" width="7.85546875" style="66" customWidth="1"/>
    <col min="3" max="6" width="5.7109375" style="66" customWidth="1"/>
    <col min="7" max="7" width="7.28515625" style="66" customWidth="1"/>
    <col min="8" max="9" width="5.7109375" style="66" customWidth="1"/>
    <col min="10" max="10" width="21.7109375" style="66" customWidth="1"/>
    <col min="11" max="11" width="7.85546875" style="56" customWidth="1"/>
    <col min="12" max="12" width="14.140625" style="56" customWidth="1"/>
    <col min="13" max="13" width="10.7109375" style="66" customWidth="1"/>
    <col min="14" max="14" width="11.28515625" style="56" customWidth="1"/>
    <col min="15" max="15" width="2.42578125" style="56" customWidth="1"/>
    <col min="16" max="16" width="17.42578125" style="56" customWidth="1"/>
    <col min="17" max="17" width="6.42578125" style="58" customWidth="1"/>
    <col min="18" max="18" width="9.42578125" style="58" hidden="1" customWidth="1"/>
    <col min="19" max="19" width="11.5703125" style="58" hidden="1" customWidth="1"/>
    <col min="20" max="20" width="11.42578125" style="56" hidden="1" customWidth="1"/>
    <col min="21" max="21" width="16.85546875" style="57" hidden="1" customWidth="1"/>
    <col min="22" max="23" width="12.28515625" style="57" customWidth="1"/>
    <col min="24" max="24" width="12.42578125" style="56" customWidth="1"/>
    <col min="25" max="30" width="9.140625" style="56" customWidth="1"/>
    <col min="31" max="16384" width="9.140625" style="56"/>
  </cols>
  <sheetData>
    <row r="1" spans="1:21" s="101" customFormat="1" ht="27.75" customHeight="1" x14ac:dyDescent="0.2">
      <c r="A1" s="449" t="s">
        <v>571</v>
      </c>
      <c r="B1" s="449"/>
      <c r="C1" s="449"/>
      <c r="D1" s="449"/>
      <c r="E1" s="449"/>
      <c r="F1" s="449"/>
      <c r="G1" s="449"/>
      <c r="H1" s="449"/>
      <c r="I1" s="449"/>
      <c r="J1" s="449"/>
      <c r="K1" s="449"/>
      <c r="L1" s="449"/>
      <c r="M1" s="449"/>
      <c r="N1" s="449"/>
      <c r="O1" s="449"/>
      <c r="P1" s="102"/>
      <c r="Q1" s="102"/>
      <c r="R1" s="102"/>
    </row>
    <row r="2" spans="1:21" s="98" customFormat="1" ht="60" customHeight="1" x14ac:dyDescent="0.2">
      <c r="A2" s="450" t="s">
        <v>552</v>
      </c>
      <c r="B2" s="450"/>
      <c r="C2" s="450"/>
      <c r="D2" s="450"/>
      <c r="E2" s="450"/>
      <c r="F2" s="450"/>
      <c r="G2" s="450"/>
      <c r="H2" s="450"/>
      <c r="I2" s="450"/>
      <c r="J2" s="450"/>
      <c r="K2" s="450"/>
      <c r="L2" s="450"/>
      <c r="M2" s="450"/>
      <c r="N2" s="450"/>
      <c r="O2" s="133"/>
      <c r="P2" s="133"/>
      <c r="Q2" s="133"/>
      <c r="R2" s="133"/>
      <c r="S2" s="133"/>
      <c r="T2" s="133"/>
      <c r="U2" s="133"/>
    </row>
    <row r="3" spans="1:21" s="59" customFormat="1" ht="48" customHeight="1" x14ac:dyDescent="0.2">
      <c r="A3" s="451" t="s">
        <v>399</v>
      </c>
      <c r="B3" s="451"/>
      <c r="C3" s="451"/>
      <c r="D3" s="451"/>
      <c r="E3" s="451"/>
      <c r="F3" s="451"/>
      <c r="G3" s="451"/>
      <c r="H3" s="451"/>
      <c r="I3" s="451"/>
      <c r="J3" s="451"/>
      <c r="K3" s="451"/>
      <c r="L3" s="451"/>
      <c r="M3" s="451"/>
      <c r="N3" s="451"/>
      <c r="O3" s="134"/>
      <c r="P3" s="134"/>
      <c r="Q3" s="64"/>
      <c r="R3" s="64"/>
      <c r="T3" s="60"/>
      <c r="U3" s="60"/>
    </row>
    <row r="4" spans="1:21" s="105" customFormat="1" ht="24.95" customHeight="1" x14ac:dyDescent="0.35">
      <c r="A4" s="127" t="s">
        <v>386</v>
      </c>
      <c r="B4" s="495" t="str">
        <f>U8</f>
        <v>TDX3095X-1</v>
      </c>
      <c r="C4" s="495"/>
      <c r="D4" s="495"/>
      <c r="E4" s="495"/>
      <c r="F4" s="495"/>
      <c r="G4" s="495"/>
      <c r="H4" s="495"/>
      <c r="I4" s="495"/>
      <c r="J4" s="495"/>
      <c r="K4" s="495"/>
      <c r="L4" s="495"/>
      <c r="M4" s="495"/>
      <c r="N4" s="495"/>
      <c r="O4" s="132"/>
      <c r="P4" s="132"/>
      <c r="Q4" s="128"/>
      <c r="R4" s="128"/>
    </row>
    <row r="5" spans="1:21" s="70" customFormat="1" ht="19.899999999999999" customHeight="1" x14ac:dyDescent="0.2">
      <c r="A5" s="108"/>
      <c r="B5" s="108"/>
      <c r="C5" s="108"/>
      <c r="D5" s="108"/>
      <c r="E5" s="108"/>
      <c r="F5" s="108"/>
      <c r="G5" s="108"/>
      <c r="H5" s="108"/>
      <c r="I5" s="108"/>
      <c r="K5" s="72" t="s">
        <v>362</v>
      </c>
      <c r="L5" s="73"/>
      <c r="M5" s="74" t="s">
        <v>389</v>
      </c>
      <c r="N5" s="75" t="s">
        <v>362</v>
      </c>
      <c r="O5" s="78"/>
      <c r="P5" s="78"/>
      <c r="Q5" s="93"/>
      <c r="R5" s="93"/>
      <c r="U5" s="71"/>
    </row>
    <row r="6" spans="1:21" s="70" customFormat="1" ht="20.100000000000001" customHeight="1" x14ac:dyDescent="0.2">
      <c r="A6" s="94">
        <v>1</v>
      </c>
      <c r="B6" s="94" t="s">
        <v>548</v>
      </c>
      <c r="C6" s="514" t="s">
        <v>547</v>
      </c>
      <c r="D6" s="515"/>
      <c r="E6" s="515"/>
      <c r="F6" s="515"/>
      <c r="G6" s="515"/>
      <c r="H6" s="515"/>
      <c r="I6" s="515"/>
      <c r="J6" s="516"/>
      <c r="K6" s="106">
        <v>0</v>
      </c>
      <c r="L6" s="69"/>
      <c r="M6" s="122">
        <v>1</v>
      </c>
      <c r="N6" s="97">
        <f>K6*M6</f>
        <v>0</v>
      </c>
      <c r="O6" s="79"/>
      <c r="P6" s="79"/>
      <c r="Q6" s="93"/>
      <c r="R6" s="93" t="str">
        <f t="shared" ref="R6:R18" si="0">IF(M6=1,B6,"")</f>
        <v>TD</v>
      </c>
      <c r="S6" s="70" t="str">
        <f t="shared" ref="S6:S7" si="1">SUBSTITUTE(R6," ","")</f>
        <v>TD</v>
      </c>
      <c r="T6" s="70" t="str">
        <f t="shared" ref="T6:T7" si="2">SUBSTITUTE(S6,"0","")</f>
        <v>TD</v>
      </c>
      <c r="U6" s="71" t="str">
        <f xml:space="preserve"> CONCATENATE(T6,T7,T8,T9,T10,T11,T12,T13)</f>
        <v>TDX3095X</v>
      </c>
    </row>
    <row r="7" spans="1:21" s="70" customFormat="1" ht="20.100000000000001" customHeight="1" x14ac:dyDescent="0.35">
      <c r="A7" s="517">
        <v>2</v>
      </c>
      <c r="B7" s="190" t="s">
        <v>368</v>
      </c>
      <c r="C7" s="440" t="s">
        <v>551</v>
      </c>
      <c r="D7" s="441"/>
      <c r="E7" s="441"/>
      <c r="F7" s="441"/>
      <c r="G7" s="441"/>
      <c r="H7" s="441"/>
      <c r="I7" s="441"/>
      <c r="J7" s="442"/>
      <c r="K7" s="119">
        <v>0</v>
      </c>
      <c r="L7" s="518" t="s">
        <v>431</v>
      </c>
      <c r="M7" s="117">
        <v>1</v>
      </c>
      <c r="N7" s="118">
        <f t="shared" ref="N7:N18" si="3">K7*M7</f>
        <v>0</v>
      </c>
      <c r="O7" s="79"/>
      <c r="P7" s="79"/>
      <c r="Q7" s="93"/>
      <c r="R7" s="93" t="str">
        <f t="shared" si="0"/>
        <v>X</v>
      </c>
      <c r="S7" s="70" t="str">
        <f t="shared" si="1"/>
        <v>X</v>
      </c>
      <c r="T7" s="70" t="str">
        <f t="shared" si="2"/>
        <v>X</v>
      </c>
      <c r="U7" s="71" t="str">
        <f xml:space="preserve"> CONCATENATE(T14,T15,T16,T17,T18)</f>
        <v>1</v>
      </c>
    </row>
    <row r="8" spans="1:21" s="70" customFormat="1" ht="20.100000000000001" customHeight="1" x14ac:dyDescent="0.2">
      <c r="A8" s="517"/>
      <c r="B8" s="190">
        <v>2</v>
      </c>
      <c r="C8" s="446" t="s">
        <v>586</v>
      </c>
      <c r="D8" s="447"/>
      <c r="E8" s="447"/>
      <c r="F8" s="447"/>
      <c r="G8" s="447"/>
      <c r="H8" s="447"/>
      <c r="I8" s="447"/>
      <c r="J8" s="448"/>
      <c r="K8" s="152">
        <v>15</v>
      </c>
      <c r="L8" s="518"/>
      <c r="M8" s="117"/>
      <c r="N8" s="118">
        <f t="shared" si="3"/>
        <v>0</v>
      </c>
      <c r="O8" s="79"/>
      <c r="P8" s="79"/>
      <c r="Q8" s="93"/>
      <c r="R8" s="93" t="str">
        <f t="shared" si="0"/>
        <v/>
      </c>
      <c r="S8" s="70" t="str">
        <f t="shared" ref="S8" si="4">SUBSTITUTE(R8," ","")</f>
        <v/>
      </c>
      <c r="T8" s="70" t="str">
        <f t="shared" ref="T8" si="5">SUBSTITUTE(S8,"0","")</f>
        <v/>
      </c>
      <c r="U8" s="71" t="str">
        <f>CONCATENATE(U6,"-",U7)</f>
        <v>TDX3095X-1</v>
      </c>
    </row>
    <row r="9" spans="1:21" s="70" customFormat="1" ht="20.100000000000001" customHeight="1" x14ac:dyDescent="0.2">
      <c r="A9" s="517"/>
      <c r="B9" s="190">
        <v>6</v>
      </c>
      <c r="C9" s="446" t="s">
        <v>587</v>
      </c>
      <c r="D9" s="447"/>
      <c r="E9" s="447"/>
      <c r="F9" s="447"/>
      <c r="G9" s="447"/>
      <c r="H9" s="447"/>
      <c r="I9" s="447"/>
      <c r="J9" s="448"/>
      <c r="K9" s="152">
        <v>40</v>
      </c>
      <c r="L9" s="518"/>
      <c r="M9" s="117"/>
      <c r="N9" s="118">
        <f t="shared" si="3"/>
        <v>0</v>
      </c>
      <c r="O9" s="79"/>
      <c r="P9" s="79"/>
      <c r="Q9" s="93"/>
      <c r="R9" s="93" t="str">
        <f t="shared" si="0"/>
        <v/>
      </c>
      <c r="S9" s="70" t="str">
        <f t="shared" ref="S9:S18" si="6">SUBSTITUTE(R9," ","")</f>
        <v/>
      </c>
      <c r="T9" s="70" t="str">
        <f t="shared" ref="T9:T18" si="7">SUBSTITUTE(S9,"0","")</f>
        <v/>
      </c>
      <c r="U9" s="71"/>
    </row>
    <row r="10" spans="1:21" s="70" customFormat="1" ht="20.100000000000001" customHeight="1" x14ac:dyDescent="0.2">
      <c r="A10" s="120">
        <v>3</v>
      </c>
      <c r="B10" s="94">
        <v>3</v>
      </c>
      <c r="C10" s="514" t="s">
        <v>569</v>
      </c>
      <c r="D10" s="515"/>
      <c r="E10" s="515"/>
      <c r="F10" s="515"/>
      <c r="G10" s="515"/>
      <c r="H10" s="515"/>
      <c r="I10" s="515"/>
      <c r="J10" s="516"/>
      <c r="K10" s="167">
        <v>0</v>
      </c>
      <c r="L10" s="283"/>
      <c r="M10" s="110">
        <v>1</v>
      </c>
      <c r="N10" s="97">
        <f t="shared" si="3"/>
        <v>0</v>
      </c>
      <c r="O10" s="79"/>
      <c r="P10" s="79"/>
      <c r="Q10" s="93"/>
      <c r="R10" s="93">
        <f t="shared" si="0"/>
        <v>3</v>
      </c>
      <c r="S10" s="70" t="str">
        <f t="shared" si="6"/>
        <v>3</v>
      </c>
      <c r="T10" s="70" t="str">
        <f t="shared" si="7"/>
        <v>3</v>
      </c>
      <c r="U10" s="71"/>
    </row>
    <row r="11" spans="1:21" s="70" customFormat="1" ht="20.100000000000001" customHeight="1" x14ac:dyDescent="0.2">
      <c r="A11" s="94">
        <v>4</v>
      </c>
      <c r="B11" s="279" t="s">
        <v>550</v>
      </c>
      <c r="C11" s="514" t="s">
        <v>549</v>
      </c>
      <c r="D11" s="515"/>
      <c r="E11" s="515"/>
      <c r="F11" s="515"/>
      <c r="G11" s="515"/>
      <c r="H11" s="515"/>
      <c r="I11" s="515"/>
      <c r="J11" s="516"/>
      <c r="K11" s="167">
        <v>92.5</v>
      </c>
      <c r="L11" s="280"/>
      <c r="M11" s="110">
        <v>1</v>
      </c>
      <c r="N11" s="97">
        <f t="shared" si="3"/>
        <v>92.5</v>
      </c>
      <c r="O11" s="79"/>
      <c r="P11" s="79"/>
      <c r="Q11" s="93"/>
      <c r="R11" s="93" t="str">
        <f t="shared" si="0"/>
        <v>09</v>
      </c>
      <c r="S11" s="70" t="str">
        <f t="shared" si="6"/>
        <v>09</v>
      </c>
      <c r="T11" s="70" t="str">
        <f>SUBSTITUTE(S11,"","")</f>
        <v>09</v>
      </c>
      <c r="U11" s="71"/>
    </row>
    <row r="12" spans="1:21" s="70" customFormat="1" ht="20.100000000000001" customHeight="1" x14ac:dyDescent="0.2">
      <c r="A12" s="166">
        <v>5</v>
      </c>
      <c r="B12" s="166">
        <v>5</v>
      </c>
      <c r="C12" s="432" t="s">
        <v>585</v>
      </c>
      <c r="D12" s="433"/>
      <c r="E12" s="433"/>
      <c r="F12" s="433"/>
      <c r="G12" s="433"/>
      <c r="H12" s="433"/>
      <c r="I12" s="433"/>
      <c r="J12" s="434"/>
      <c r="K12" s="167">
        <v>16.5</v>
      </c>
      <c r="L12" s="220"/>
      <c r="M12" s="126">
        <v>1</v>
      </c>
      <c r="N12" s="97">
        <f t="shared" si="3"/>
        <v>16.5</v>
      </c>
      <c r="O12" s="79"/>
      <c r="P12" s="79"/>
      <c r="Q12" s="93"/>
      <c r="R12" s="93">
        <f t="shared" si="0"/>
        <v>5</v>
      </c>
      <c r="S12" s="70" t="str">
        <f t="shared" si="6"/>
        <v>5</v>
      </c>
      <c r="T12" s="70" t="str">
        <f t="shared" si="7"/>
        <v>5</v>
      </c>
      <c r="U12" s="71"/>
    </row>
    <row r="13" spans="1:21" s="70" customFormat="1" ht="20.100000000000001" customHeight="1" x14ac:dyDescent="0.2">
      <c r="A13" s="166">
        <v>6</v>
      </c>
      <c r="B13" s="166" t="s">
        <v>368</v>
      </c>
      <c r="C13" s="432" t="s">
        <v>151</v>
      </c>
      <c r="D13" s="433"/>
      <c r="E13" s="433"/>
      <c r="F13" s="433"/>
      <c r="G13" s="433"/>
      <c r="H13" s="433"/>
      <c r="I13" s="433"/>
      <c r="J13" s="434"/>
      <c r="K13" s="167">
        <v>0</v>
      </c>
      <c r="L13" s="220"/>
      <c r="M13" s="126">
        <v>1</v>
      </c>
      <c r="N13" s="97">
        <f t="shared" si="3"/>
        <v>0</v>
      </c>
      <c r="O13" s="79"/>
      <c r="P13" s="79"/>
      <c r="Q13" s="93"/>
      <c r="R13" s="93" t="str">
        <f t="shared" si="0"/>
        <v>X</v>
      </c>
      <c r="S13" s="70" t="str">
        <f t="shared" si="6"/>
        <v>X</v>
      </c>
      <c r="T13" s="70" t="str">
        <f t="shared" si="7"/>
        <v>X</v>
      </c>
      <c r="U13" s="71"/>
    </row>
    <row r="14" spans="1:21" s="70" customFormat="1" ht="20.100000000000001" customHeight="1" x14ac:dyDescent="0.2">
      <c r="A14" s="488">
        <v>7</v>
      </c>
      <c r="B14" s="277">
        <v>1</v>
      </c>
      <c r="C14" s="437" t="s">
        <v>564</v>
      </c>
      <c r="D14" s="438"/>
      <c r="E14" s="438"/>
      <c r="F14" s="438"/>
      <c r="G14" s="438"/>
      <c r="H14" s="438"/>
      <c r="I14" s="438"/>
      <c r="J14" s="439"/>
      <c r="K14" s="276">
        <v>55</v>
      </c>
      <c r="L14" s="485" t="s">
        <v>431</v>
      </c>
      <c r="M14" s="272">
        <v>1</v>
      </c>
      <c r="N14" s="248">
        <f t="shared" si="3"/>
        <v>55</v>
      </c>
      <c r="O14" s="79"/>
      <c r="P14" s="79"/>
      <c r="Q14" s="93"/>
      <c r="R14" s="93">
        <f t="shared" si="0"/>
        <v>1</v>
      </c>
      <c r="S14" s="70" t="str">
        <f t="shared" si="6"/>
        <v>1</v>
      </c>
      <c r="T14" s="70" t="str">
        <f t="shared" si="7"/>
        <v>1</v>
      </c>
      <c r="U14" s="71"/>
    </row>
    <row r="15" spans="1:21" s="70" customFormat="1" ht="20.100000000000001" customHeight="1" x14ac:dyDescent="0.2">
      <c r="A15" s="489"/>
      <c r="B15" s="277">
        <v>2</v>
      </c>
      <c r="C15" s="437" t="s">
        <v>565</v>
      </c>
      <c r="D15" s="438"/>
      <c r="E15" s="438"/>
      <c r="F15" s="438"/>
      <c r="G15" s="438"/>
      <c r="H15" s="438"/>
      <c r="I15" s="438"/>
      <c r="J15" s="439"/>
      <c r="K15" s="276">
        <f>K14*2</f>
        <v>110</v>
      </c>
      <c r="L15" s="486"/>
      <c r="M15" s="272"/>
      <c r="N15" s="248">
        <f t="shared" si="3"/>
        <v>0</v>
      </c>
      <c r="O15" s="79"/>
      <c r="P15" s="79"/>
      <c r="Q15" s="93"/>
      <c r="R15" s="93" t="str">
        <f t="shared" si="0"/>
        <v/>
      </c>
      <c r="S15" s="70" t="str">
        <f t="shared" si="6"/>
        <v/>
      </c>
      <c r="T15" s="70" t="str">
        <f t="shared" si="7"/>
        <v/>
      </c>
      <c r="U15" s="71"/>
    </row>
    <row r="16" spans="1:21" s="70" customFormat="1" ht="20.100000000000001" customHeight="1" x14ac:dyDescent="0.2">
      <c r="A16" s="489"/>
      <c r="B16" s="277">
        <v>3</v>
      </c>
      <c r="C16" s="437" t="s">
        <v>566</v>
      </c>
      <c r="D16" s="438"/>
      <c r="E16" s="438"/>
      <c r="F16" s="438"/>
      <c r="G16" s="438"/>
      <c r="H16" s="438"/>
      <c r="I16" s="438"/>
      <c r="J16" s="439"/>
      <c r="K16" s="276">
        <f>K14*3</f>
        <v>165</v>
      </c>
      <c r="L16" s="486"/>
      <c r="M16" s="272"/>
      <c r="N16" s="248">
        <f t="shared" si="3"/>
        <v>0</v>
      </c>
      <c r="O16" s="79"/>
      <c r="P16" s="79"/>
      <c r="Q16" s="93"/>
      <c r="R16" s="93" t="str">
        <f t="shared" si="0"/>
        <v/>
      </c>
      <c r="S16" s="70" t="str">
        <f t="shared" si="6"/>
        <v/>
      </c>
      <c r="T16" s="70" t="str">
        <f t="shared" si="7"/>
        <v/>
      </c>
      <c r="U16" s="71"/>
    </row>
    <row r="17" spans="1:21" s="70" customFormat="1" ht="20.100000000000001" customHeight="1" x14ac:dyDescent="0.2">
      <c r="A17" s="489"/>
      <c r="B17" s="277">
        <v>4</v>
      </c>
      <c r="C17" s="437" t="s">
        <v>567</v>
      </c>
      <c r="D17" s="438"/>
      <c r="E17" s="438"/>
      <c r="F17" s="438"/>
      <c r="G17" s="438"/>
      <c r="H17" s="438"/>
      <c r="I17" s="438"/>
      <c r="J17" s="439"/>
      <c r="K17" s="276">
        <f>K14*4</f>
        <v>220</v>
      </c>
      <c r="L17" s="486"/>
      <c r="M17" s="272"/>
      <c r="N17" s="248">
        <f t="shared" si="3"/>
        <v>0</v>
      </c>
      <c r="O17" s="79"/>
      <c r="P17" s="79"/>
      <c r="Q17" s="93"/>
      <c r="R17" s="93" t="str">
        <f t="shared" si="0"/>
        <v/>
      </c>
      <c r="S17" s="70" t="str">
        <f t="shared" si="6"/>
        <v/>
      </c>
      <c r="T17" s="70" t="str">
        <f t="shared" si="7"/>
        <v/>
      </c>
      <c r="U17" s="71"/>
    </row>
    <row r="18" spans="1:21" s="70" customFormat="1" ht="20.100000000000001" customHeight="1" x14ac:dyDescent="0.2">
      <c r="A18" s="519"/>
      <c r="B18" s="277">
        <v>5</v>
      </c>
      <c r="C18" s="437" t="s">
        <v>568</v>
      </c>
      <c r="D18" s="438"/>
      <c r="E18" s="438"/>
      <c r="F18" s="438"/>
      <c r="G18" s="438"/>
      <c r="H18" s="438"/>
      <c r="I18" s="438"/>
      <c r="J18" s="439"/>
      <c r="K18" s="276">
        <f>K14*5</f>
        <v>275</v>
      </c>
      <c r="L18" s="487"/>
      <c r="M18" s="272"/>
      <c r="N18" s="248">
        <f t="shared" si="3"/>
        <v>0</v>
      </c>
      <c r="O18" s="79"/>
      <c r="P18" s="79"/>
      <c r="Q18" s="93"/>
      <c r="R18" s="93" t="str">
        <f t="shared" si="0"/>
        <v/>
      </c>
      <c r="S18" s="70" t="str">
        <f t="shared" si="6"/>
        <v/>
      </c>
      <c r="T18" s="70" t="str">
        <f t="shared" si="7"/>
        <v/>
      </c>
      <c r="U18" s="71"/>
    </row>
    <row r="19" spans="1:21" s="70" customFormat="1" ht="20.100000000000001" customHeight="1" x14ac:dyDescent="0.2">
      <c r="B19" s="108"/>
      <c r="C19" s="108"/>
      <c r="E19" s="108"/>
      <c r="F19" s="108"/>
      <c r="G19" s="108"/>
      <c r="H19" s="108"/>
      <c r="I19" s="108"/>
      <c r="J19" s="108"/>
      <c r="L19" s="219"/>
      <c r="M19" s="187" t="s">
        <v>358</v>
      </c>
      <c r="N19" s="139">
        <f>SUM(N6:N18)</f>
        <v>164</v>
      </c>
      <c r="O19" s="143"/>
      <c r="P19" s="143"/>
      <c r="Q19" s="93"/>
      <c r="R19" s="93"/>
      <c r="S19" s="93"/>
      <c r="U19" s="71"/>
    </row>
    <row r="20" spans="1:21" s="70" customFormat="1" ht="20.100000000000001" customHeight="1" x14ac:dyDescent="0.2">
      <c r="A20" s="88" t="s">
        <v>357</v>
      </c>
      <c r="B20" s="77"/>
      <c r="C20" s="108"/>
      <c r="E20" s="108"/>
      <c r="F20" s="108"/>
      <c r="G20" s="108"/>
      <c r="H20" s="108"/>
      <c r="I20" s="108"/>
      <c r="J20" s="108"/>
      <c r="M20" s="108"/>
      <c r="Q20" s="93"/>
      <c r="R20" s="93"/>
      <c r="S20" s="93"/>
      <c r="U20" s="71"/>
    </row>
    <row r="21" spans="1:21" s="70" customFormat="1" ht="50.1" customHeight="1" x14ac:dyDescent="0.2">
      <c r="A21" s="74">
        <v>1</v>
      </c>
      <c r="B21" s="74"/>
      <c r="C21" s="405" t="s">
        <v>405</v>
      </c>
      <c r="D21" s="406"/>
      <c r="E21" s="406"/>
      <c r="F21" s="406"/>
      <c r="G21" s="406"/>
      <c r="H21" s="406"/>
      <c r="I21" s="406"/>
      <c r="J21" s="406"/>
      <c r="K21" s="406"/>
      <c r="L21" s="406"/>
      <c r="M21" s="406"/>
      <c r="N21" s="407"/>
      <c r="Q21" s="93"/>
      <c r="R21" s="93"/>
      <c r="S21" s="93"/>
      <c r="U21" s="71"/>
    </row>
    <row r="22" spans="1:21" s="70" customFormat="1" ht="20.100000000000001" customHeight="1" x14ac:dyDescent="0.2">
      <c r="A22" s="88"/>
      <c r="C22" s="93"/>
      <c r="D22" s="108"/>
      <c r="E22" s="108"/>
      <c r="F22" s="108"/>
      <c r="G22" s="108"/>
      <c r="H22" s="108"/>
      <c r="I22" s="108"/>
      <c r="J22" s="108"/>
      <c r="M22" s="108"/>
      <c r="Q22" s="93"/>
      <c r="R22" s="93"/>
      <c r="S22" s="93"/>
      <c r="U22" s="71"/>
    </row>
    <row r="23" spans="1:21" s="59" customFormat="1" x14ac:dyDescent="0.2">
      <c r="B23" s="65"/>
      <c r="C23" s="65"/>
      <c r="D23" s="65"/>
      <c r="E23" s="65"/>
      <c r="F23" s="65"/>
      <c r="G23" s="65"/>
      <c r="H23" s="65"/>
      <c r="I23" s="65" t="s">
        <v>377</v>
      </c>
      <c r="J23" s="65"/>
      <c r="M23" s="65"/>
      <c r="Q23" s="64"/>
      <c r="R23" s="64"/>
      <c r="S23" s="64"/>
      <c r="U23" s="60"/>
    </row>
  </sheetData>
  <mergeCells count="22">
    <mergeCell ref="A1:O1"/>
    <mergeCell ref="A2:N2"/>
    <mergeCell ref="A3:N3"/>
    <mergeCell ref="B4:N4"/>
    <mergeCell ref="C21:N21"/>
    <mergeCell ref="A7:A9"/>
    <mergeCell ref="L7:L9"/>
    <mergeCell ref="C13:J13"/>
    <mergeCell ref="C15:J15"/>
    <mergeCell ref="C16:J16"/>
    <mergeCell ref="C14:J14"/>
    <mergeCell ref="C10:J10"/>
    <mergeCell ref="C11:J11"/>
    <mergeCell ref="C12:J12"/>
    <mergeCell ref="C17:J17"/>
    <mergeCell ref="A14:A18"/>
    <mergeCell ref="L14:L18"/>
    <mergeCell ref="C18:J18"/>
    <mergeCell ref="C6:J6"/>
    <mergeCell ref="C7:J7"/>
    <mergeCell ref="C8:J8"/>
    <mergeCell ref="C9:J9"/>
  </mergeCells>
  <pageMargins left="0" right="0" top="0" bottom="0" header="0" footer="0"/>
  <pageSetup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
  <sheetViews>
    <sheetView showGridLines="0" workbookViewId="0"/>
  </sheetViews>
  <sheetFormatPr defaultRowHeight="12.75" x14ac:dyDescent="0.2"/>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
  <sheetViews>
    <sheetView showGridLines="0" workbookViewId="0"/>
  </sheetViews>
  <sheetFormatPr defaultRowHeight="12.75" x14ac:dyDescent="0.2"/>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
  <sheetViews>
    <sheetView showGridLines="0" zoomScaleNormal="100" workbookViewId="0"/>
  </sheetViews>
  <sheetFormatPr defaultRowHeight="12.75" x14ac:dyDescent="0.2"/>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
    <pageSetUpPr fitToPage="1"/>
  </sheetPr>
  <dimension ref="A1:G88"/>
  <sheetViews>
    <sheetView showGridLines="0" zoomScaleNormal="100" workbookViewId="0">
      <pane ySplit="4" topLeftCell="A5" activePane="bottomLeft" state="frozen"/>
      <selection pane="bottomLeft" activeCell="I3" sqref="I3"/>
    </sheetView>
  </sheetViews>
  <sheetFormatPr defaultRowHeight="12.75" x14ac:dyDescent="0.2"/>
  <cols>
    <col min="1" max="1" width="20.7109375" style="4" customWidth="1"/>
    <col min="2" max="2" width="15.7109375" style="4" customWidth="1"/>
    <col min="3" max="3" width="45.7109375" style="182" customWidth="1"/>
    <col min="4" max="4" width="25.7109375" style="182" customWidth="1"/>
    <col min="5" max="5" width="36.42578125" style="4" customWidth="1"/>
    <col min="6" max="6" width="14.7109375" style="4" customWidth="1"/>
    <col min="7" max="8" width="10.7109375" style="4" customWidth="1"/>
    <col min="9" max="9" width="8.7109375" style="4" customWidth="1"/>
    <col min="10" max="16384" width="9.140625" style="4"/>
  </cols>
  <sheetData>
    <row r="1" spans="1:7" ht="30.75" customHeight="1" x14ac:dyDescent="0.2">
      <c r="A1" s="521" t="s">
        <v>394</v>
      </c>
      <c r="B1" s="521"/>
      <c r="C1" s="521"/>
      <c r="D1" s="521"/>
      <c r="E1" s="521"/>
      <c r="F1" s="521"/>
      <c r="G1" s="521"/>
    </row>
    <row r="2" spans="1:7" ht="24.75" customHeight="1" x14ac:dyDescent="0.2">
      <c r="A2" s="470" t="s">
        <v>395</v>
      </c>
      <c r="B2" s="470"/>
      <c r="C2" s="470"/>
      <c r="D2" s="470"/>
      <c r="E2" s="470"/>
      <c r="F2" s="470"/>
      <c r="G2" s="470"/>
    </row>
    <row r="3" spans="1:7" ht="20.100000000000001" customHeight="1" thickBot="1" x14ac:dyDescent="0.25">
      <c r="A3" s="520" t="s">
        <v>393</v>
      </c>
      <c r="B3" s="520"/>
      <c r="C3" s="520"/>
      <c r="D3" s="520"/>
      <c r="E3" s="520"/>
      <c r="F3" s="520"/>
      <c r="G3" s="520"/>
    </row>
    <row r="4" spans="1:7" s="2" customFormat="1" ht="63.2" customHeight="1" thickBot="1" x14ac:dyDescent="0.25">
      <c r="A4" s="171" t="s">
        <v>396</v>
      </c>
      <c r="B4" s="171" t="s">
        <v>23</v>
      </c>
      <c r="C4" s="171" t="s">
        <v>24</v>
      </c>
      <c r="D4" s="171" t="s">
        <v>33</v>
      </c>
      <c r="E4" s="171" t="s">
        <v>87</v>
      </c>
      <c r="F4" s="171" t="s">
        <v>26</v>
      </c>
      <c r="G4" s="172" t="s">
        <v>27</v>
      </c>
    </row>
    <row r="5" spans="1:7" s="2" customFormat="1" ht="35.1" customHeight="1" x14ac:dyDescent="0.2">
      <c r="A5" s="156" t="s">
        <v>18</v>
      </c>
      <c r="B5" s="149"/>
      <c r="C5" s="149"/>
      <c r="D5" s="149" t="s">
        <v>86</v>
      </c>
      <c r="E5" s="148" t="s">
        <v>77</v>
      </c>
      <c r="F5" s="150" t="s">
        <v>57</v>
      </c>
      <c r="G5" s="151">
        <v>125</v>
      </c>
    </row>
    <row r="6" spans="1:7" s="2" customFormat="1" ht="35.1" customHeight="1" x14ac:dyDescent="0.2">
      <c r="A6" s="156" t="s">
        <v>18</v>
      </c>
      <c r="B6" s="149"/>
      <c r="C6" s="149"/>
      <c r="D6" s="149" t="s">
        <v>86</v>
      </c>
      <c r="E6" s="148" t="s">
        <v>78</v>
      </c>
      <c r="F6" s="150" t="s">
        <v>58</v>
      </c>
      <c r="G6" s="151">
        <v>125</v>
      </c>
    </row>
    <row r="7" spans="1:7" s="2" customFormat="1" ht="35.1" customHeight="1" x14ac:dyDescent="0.2">
      <c r="A7" s="156" t="s">
        <v>18</v>
      </c>
      <c r="B7" s="149"/>
      <c r="C7" s="149"/>
      <c r="D7" s="149" t="s">
        <v>85</v>
      </c>
      <c r="E7" s="148" t="s">
        <v>79</v>
      </c>
      <c r="F7" s="150" t="s">
        <v>59</v>
      </c>
      <c r="G7" s="151">
        <v>125</v>
      </c>
    </row>
    <row r="8" spans="1:7" s="2" customFormat="1" ht="35.1" customHeight="1" x14ac:dyDescent="0.2">
      <c r="A8" s="156" t="s">
        <v>18</v>
      </c>
      <c r="B8" s="149"/>
      <c r="C8" s="149"/>
      <c r="D8" s="149" t="s">
        <v>85</v>
      </c>
      <c r="E8" s="148" t="s">
        <v>80</v>
      </c>
      <c r="F8" s="150" t="s">
        <v>60</v>
      </c>
      <c r="G8" s="151">
        <v>125</v>
      </c>
    </row>
    <row r="9" spans="1:7" s="2" customFormat="1" ht="35.1" customHeight="1" x14ac:dyDescent="0.2">
      <c r="A9" s="156" t="s">
        <v>18</v>
      </c>
      <c r="B9" s="149"/>
      <c r="C9" s="149"/>
      <c r="D9" s="149" t="s">
        <v>86</v>
      </c>
      <c r="E9" s="148" t="s">
        <v>81</v>
      </c>
      <c r="F9" s="150" t="s">
        <v>61</v>
      </c>
      <c r="G9" s="151">
        <v>125</v>
      </c>
    </row>
    <row r="10" spans="1:7" s="2" customFormat="1" ht="35.1" customHeight="1" x14ac:dyDescent="0.2">
      <c r="A10" s="156" t="s">
        <v>18</v>
      </c>
      <c r="B10" s="149"/>
      <c r="C10" s="149"/>
      <c r="D10" s="149" t="s">
        <v>85</v>
      </c>
      <c r="E10" s="148" t="s">
        <v>76</v>
      </c>
      <c r="F10" s="150" t="s">
        <v>62</v>
      </c>
      <c r="G10" s="151">
        <v>125</v>
      </c>
    </row>
    <row r="11" spans="1:7" s="2" customFormat="1" ht="35.1" customHeight="1" x14ac:dyDescent="0.2">
      <c r="A11" s="156" t="s">
        <v>18</v>
      </c>
      <c r="B11" s="149"/>
      <c r="C11" s="149"/>
      <c r="D11" s="149" t="s">
        <v>85</v>
      </c>
      <c r="E11" s="148" t="s">
        <v>82</v>
      </c>
      <c r="F11" s="150" t="s">
        <v>29</v>
      </c>
      <c r="G11" s="151">
        <v>125</v>
      </c>
    </row>
    <row r="12" spans="1:7" s="2" customFormat="1" ht="35.1" customHeight="1" x14ac:dyDescent="0.2">
      <c r="A12" s="156" t="s">
        <v>18</v>
      </c>
      <c r="B12" s="149"/>
      <c r="C12" s="149"/>
      <c r="D12" s="149" t="s">
        <v>86</v>
      </c>
      <c r="E12" s="148" t="s">
        <v>83</v>
      </c>
      <c r="F12" s="150" t="s">
        <v>75</v>
      </c>
      <c r="G12" s="151">
        <v>125</v>
      </c>
    </row>
    <row r="13" spans="1:7" s="2" customFormat="1" ht="35.1" customHeight="1" x14ac:dyDescent="0.2">
      <c r="A13" s="156" t="s">
        <v>18</v>
      </c>
      <c r="B13" s="149"/>
      <c r="C13" s="149"/>
      <c r="D13" s="149" t="s">
        <v>85</v>
      </c>
      <c r="E13" s="148" t="s">
        <v>84</v>
      </c>
      <c r="F13" s="150" t="s">
        <v>275</v>
      </c>
      <c r="G13" s="151">
        <v>125</v>
      </c>
    </row>
    <row r="14" spans="1:7" s="2" customFormat="1" ht="35.1" customHeight="1" x14ac:dyDescent="0.2">
      <c r="A14" s="156" t="s">
        <v>18</v>
      </c>
      <c r="B14" s="149"/>
      <c r="C14" s="149"/>
      <c r="D14" s="149" t="s">
        <v>85</v>
      </c>
      <c r="E14" s="148" t="s">
        <v>402</v>
      </c>
      <c r="F14" s="150" t="s">
        <v>401</v>
      </c>
      <c r="G14" s="151">
        <v>125</v>
      </c>
    </row>
    <row r="16" spans="1:7" s="2" customFormat="1" ht="24.95" customHeight="1" x14ac:dyDescent="0.2">
      <c r="A16" s="148" t="s">
        <v>95</v>
      </c>
      <c r="B16" s="149" t="s">
        <v>391</v>
      </c>
      <c r="C16" s="148" t="s">
        <v>55</v>
      </c>
      <c r="D16" s="156"/>
      <c r="E16" s="148" t="s">
        <v>545</v>
      </c>
      <c r="F16" s="150" t="s">
        <v>2</v>
      </c>
      <c r="G16" s="151">
        <v>85</v>
      </c>
    </row>
    <row r="17" spans="1:7" s="2" customFormat="1" ht="24.95" customHeight="1" x14ac:dyDescent="0.2">
      <c r="A17" s="148"/>
      <c r="B17" s="173"/>
      <c r="C17" s="174"/>
      <c r="D17" s="174"/>
      <c r="E17" s="174"/>
      <c r="F17" s="174"/>
      <c r="G17" s="174"/>
    </row>
    <row r="18" spans="1:7" s="2" customFormat="1" ht="24.95" customHeight="1" x14ac:dyDescent="0.2">
      <c r="A18" s="148" t="s">
        <v>95</v>
      </c>
      <c r="B18" s="149" t="s">
        <v>391</v>
      </c>
      <c r="C18" s="148" t="s">
        <v>35</v>
      </c>
      <c r="D18" s="148" t="s">
        <v>226</v>
      </c>
      <c r="E18" s="148" t="s">
        <v>427</v>
      </c>
      <c r="F18" s="150" t="s">
        <v>15</v>
      </c>
      <c r="G18" s="151">
        <v>55</v>
      </c>
    </row>
    <row r="19" spans="1:7" ht="24.95" customHeight="1" x14ac:dyDescent="0.2">
      <c r="A19" s="148"/>
      <c r="B19" s="149"/>
      <c r="C19" s="148"/>
      <c r="D19" s="157"/>
      <c r="E19" s="148"/>
      <c r="F19" s="150"/>
      <c r="G19" s="151"/>
    </row>
    <row r="20" spans="1:7" ht="24.95" customHeight="1" x14ac:dyDescent="0.2">
      <c r="A20" s="148" t="s">
        <v>95</v>
      </c>
      <c r="B20" s="149" t="s">
        <v>391</v>
      </c>
      <c r="C20" s="149" t="s">
        <v>36</v>
      </c>
      <c r="D20" s="148"/>
      <c r="E20" s="148" t="s">
        <v>427</v>
      </c>
      <c r="F20" s="150" t="s">
        <v>16</v>
      </c>
      <c r="G20" s="151">
        <v>55</v>
      </c>
    </row>
    <row r="21" spans="1:7" ht="24.95" customHeight="1" x14ac:dyDescent="0.2">
      <c r="A21" s="148"/>
      <c r="B21" s="149"/>
      <c r="C21" s="149"/>
      <c r="D21" s="157"/>
      <c r="E21" s="148"/>
      <c r="F21" s="150"/>
      <c r="G21" s="151"/>
    </row>
    <row r="22" spans="1:7" ht="24.95" customHeight="1" x14ac:dyDescent="0.2">
      <c r="A22" s="148" t="s">
        <v>95</v>
      </c>
      <c r="B22" s="149" t="s">
        <v>391</v>
      </c>
      <c r="C22" s="149" t="s">
        <v>92</v>
      </c>
      <c r="D22" s="148"/>
      <c r="E22" s="148" t="s">
        <v>427</v>
      </c>
      <c r="F22" s="150" t="s">
        <v>147</v>
      </c>
      <c r="G22" s="151">
        <v>85</v>
      </c>
    </row>
    <row r="23" spans="1:7" ht="24.95" customHeight="1" x14ac:dyDescent="0.2">
      <c r="A23" s="148" t="s">
        <v>95</v>
      </c>
      <c r="B23" s="149" t="s">
        <v>391</v>
      </c>
      <c r="C23" s="149" t="s">
        <v>92</v>
      </c>
      <c r="D23" s="148"/>
      <c r="E23" s="148" t="s">
        <v>379</v>
      </c>
      <c r="F23" s="150" t="s">
        <v>380</v>
      </c>
      <c r="G23" s="151">
        <v>99</v>
      </c>
    </row>
    <row r="24" spans="1:7" ht="24.95" customHeight="1" x14ac:dyDescent="0.2">
      <c r="A24" s="148" t="s">
        <v>95</v>
      </c>
      <c r="B24" s="149" t="s">
        <v>391</v>
      </c>
      <c r="C24" s="149" t="s">
        <v>92</v>
      </c>
      <c r="D24" s="148"/>
      <c r="E24" s="148" t="s">
        <v>428</v>
      </c>
      <c r="F24" s="150" t="s">
        <v>381</v>
      </c>
      <c r="G24" s="151">
        <v>115</v>
      </c>
    </row>
    <row r="25" spans="1:7" s="2" customFormat="1" ht="24.95" customHeight="1" x14ac:dyDescent="0.2">
      <c r="A25" s="175"/>
      <c r="B25" s="176"/>
      <c r="C25" s="177"/>
      <c r="D25" s="177"/>
      <c r="E25" s="177"/>
      <c r="F25" s="177"/>
      <c r="G25" s="177"/>
    </row>
    <row r="26" spans="1:7" s="2" customFormat="1" ht="24.95" customHeight="1" x14ac:dyDescent="0.2">
      <c r="A26" s="148" t="s">
        <v>95</v>
      </c>
      <c r="B26" s="149" t="s">
        <v>30</v>
      </c>
      <c r="C26" s="148" t="s">
        <v>19</v>
      </c>
      <c r="D26" s="157"/>
      <c r="E26" s="148" t="s">
        <v>428</v>
      </c>
      <c r="F26" s="150" t="s">
        <v>9</v>
      </c>
      <c r="G26" s="151">
        <v>75</v>
      </c>
    </row>
    <row r="27" spans="1:7" s="2" customFormat="1" ht="24.95" customHeight="1" x14ac:dyDescent="0.2">
      <c r="A27" s="177"/>
      <c r="B27" s="176"/>
      <c r="C27" s="177"/>
      <c r="D27" s="177"/>
      <c r="E27" s="177"/>
      <c r="F27" s="177"/>
      <c r="G27" s="177"/>
    </row>
    <row r="28" spans="1:7" s="2" customFormat="1" ht="24.95" customHeight="1" x14ac:dyDescent="0.2">
      <c r="A28" s="148" t="s">
        <v>95</v>
      </c>
      <c r="B28" s="149" t="s">
        <v>10</v>
      </c>
      <c r="C28" s="148" t="s">
        <v>201</v>
      </c>
      <c r="D28" s="148"/>
      <c r="E28" s="148" t="s">
        <v>429</v>
      </c>
      <c r="F28" s="150" t="s">
        <v>594</v>
      </c>
      <c r="G28" s="151">
        <v>75</v>
      </c>
    </row>
    <row r="29" spans="1:7" s="2" customFormat="1" ht="24.95" customHeight="1" x14ac:dyDescent="0.2">
      <c r="A29" s="148"/>
      <c r="B29" s="149"/>
      <c r="C29" s="148"/>
      <c r="D29" s="157"/>
      <c r="E29" s="148"/>
      <c r="F29" s="150"/>
      <c r="G29" s="151"/>
    </row>
    <row r="30" spans="1:7" s="2" customFormat="1" ht="24.95" customHeight="1" x14ac:dyDescent="0.2">
      <c r="A30" s="148" t="s">
        <v>95</v>
      </c>
      <c r="B30" s="149" t="s">
        <v>10</v>
      </c>
      <c r="C30" s="148" t="s">
        <v>99</v>
      </c>
      <c r="D30" s="148"/>
      <c r="E30" s="148" t="s">
        <v>546</v>
      </c>
      <c r="F30" s="150" t="s">
        <v>179</v>
      </c>
      <c r="G30" s="151">
        <v>75</v>
      </c>
    </row>
    <row r="31" spans="1:7" ht="24.95" customHeight="1" x14ac:dyDescent="0.2"/>
    <row r="32" spans="1:7" s="2" customFormat="1" ht="24.95" customHeight="1" x14ac:dyDescent="0.2">
      <c r="A32" s="148" t="s">
        <v>95</v>
      </c>
      <c r="B32" s="149" t="s">
        <v>10</v>
      </c>
      <c r="C32" s="148" t="s">
        <v>378</v>
      </c>
      <c r="D32" s="148"/>
      <c r="E32" s="148" t="s">
        <v>428</v>
      </c>
      <c r="F32" s="150" t="s">
        <v>200</v>
      </c>
      <c r="G32" s="151">
        <v>95</v>
      </c>
    </row>
    <row r="33" spans="1:7" s="2" customFormat="1" ht="24.95" customHeight="1" x14ac:dyDescent="0.2">
      <c r="A33" s="148"/>
      <c r="B33" s="149"/>
      <c r="C33" s="148"/>
      <c r="D33" s="148"/>
      <c r="E33" s="148"/>
      <c r="F33" s="150"/>
      <c r="G33" s="151"/>
    </row>
    <row r="34" spans="1:7" s="2" customFormat="1" ht="24.95" customHeight="1" x14ac:dyDescent="0.2">
      <c r="A34" s="148" t="s">
        <v>95</v>
      </c>
      <c r="B34" s="149" t="s">
        <v>138</v>
      </c>
      <c r="C34" s="148" t="s">
        <v>139</v>
      </c>
      <c r="D34" s="148" t="s">
        <v>226</v>
      </c>
      <c r="E34" s="148" t="s">
        <v>427</v>
      </c>
      <c r="F34" s="150" t="s">
        <v>13</v>
      </c>
      <c r="G34" s="151">
        <v>55</v>
      </c>
    </row>
    <row r="35" spans="1:7" s="2" customFormat="1" ht="24.95" customHeight="1" x14ac:dyDescent="0.2">
      <c r="A35" s="148"/>
      <c r="B35" s="149"/>
      <c r="C35" s="148"/>
      <c r="D35" s="148"/>
      <c r="E35" s="148"/>
      <c r="F35" s="150"/>
      <c r="G35" s="151"/>
    </row>
    <row r="36" spans="1:7" s="2" customFormat="1" ht="24.95" customHeight="1" x14ac:dyDescent="0.2">
      <c r="A36" s="148" t="s">
        <v>95</v>
      </c>
      <c r="B36" s="149" t="s">
        <v>138</v>
      </c>
      <c r="C36" s="148" t="s">
        <v>230</v>
      </c>
      <c r="D36" s="148" t="s">
        <v>227</v>
      </c>
      <c r="E36" s="148" t="s">
        <v>427</v>
      </c>
      <c r="F36" s="150" t="s">
        <v>231</v>
      </c>
      <c r="G36" s="151">
        <v>55</v>
      </c>
    </row>
    <row r="37" spans="1:7" s="2" customFormat="1" ht="24.95" customHeight="1" x14ac:dyDescent="0.2">
      <c r="A37" s="148"/>
      <c r="B37" s="149"/>
      <c r="C37" s="148"/>
      <c r="D37" s="148"/>
      <c r="E37" s="148"/>
      <c r="F37" s="150"/>
      <c r="G37" s="151"/>
    </row>
    <row r="38" spans="1:7" s="2" customFormat="1" ht="24.95" customHeight="1" x14ac:dyDescent="0.2">
      <c r="A38" s="148" t="s">
        <v>95</v>
      </c>
      <c r="B38" s="149" t="s">
        <v>138</v>
      </c>
      <c r="C38" s="148" t="s">
        <v>140</v>
      </c>
      <c r="D38" s="148"/>
      <c r="E38" s="148" t="s">
        <v>427</v>
      </c>
      <c r="F38" s="150" t="s">
        <v>4</v>
      </c>
      <c r="G38" s="151">
        <v>65</v>
      </c>
    </row>
    <row r="39" spans="1:7" s="2" customFormat="1" ht="24.95" customHeight="1" x14ac:dyDescent="0.2">
      <c r="A39" s="148"/>
      <c r="B39" s="149"/>
      <c r="C39" s="148"/>
      <c r="D39" s="157"/>
      <c r="E39" s="148"/>
      <c r="F39" s="150"/>
      <c r="G39" s="151"/>
    </row>
    <row r="40" spans="1:7" s="2" customFormat="1" ht="24.95" customHeight="1" x14ac:dyDescent="0.2">
      <c r="A40" s="148" t="s">
        <v>95</v>
      </c>
      <c r="B40" s="149" t="s">
        <v>138</v>
      </c>
      <c r="C40" s="148" t="s">
        <v>141</v>
      </c>
      <c r="D40" s="148"/>
      <c r="E40" s="148" t="s">
        <v>546</v>
      </c>
      <c r="F40" s="150" t="s">
        <v>179</v>
      </c>
      <c r="G40" s="151">
        <v>75</v>
      </c>
    </row>
    <row r="41" spans="1:7" s="2" customFormat="1" ht="24.95" customHeight="1" x14ac:dyDescent="0.2">
      <c r="A41" s="148"/>
      <c r="B41" s="149"/>
      <c r="C41" s="148"/>
      <c r="D41" s="148"/>
      <c r="E41" s="148"/>
      <c r="F41" s="150"/>
      <c r="G41" s="151"/>
    </row>
    <row r="42" spans="1:7" s="2" customFormat="1" ht="24.95" customHeight="1" x14ac:dyDescent="0.2">
      <c r="A42" s="148" t="s">
        <v>95</v>
      </c>
      <c r="B42" s="149" t="s">
        <v>138</v>
      </c>
      <c r="C42" s="148" t="s">
        <v>221</v>
      </c>
      <c r="D42" s="148"/>
      <c r="E42" s="148" t="s">
        <v>427</v>
      </c>
      <c r="F42" s="150" t="s">
        <v>232</v>
      </c>
      <c r="G42" s="151">
        <v>65</v>
      </c>
    </row>
    <row r="43" spans="1:7" s="2" customFormat="1" ht="24.95" customHeight="1" x14ac:dyDescent="0.2">
      <c r="A43" s="148"/>
      <c r="B43" s="149"/>
      <c r="C43" s="148"/>
      <c r="D43" s="157"/>
      <c r="E43" s="148"/>
      <c r="F43" s="150"/>
      <c r="G43" s="151"/>
    </row>
    <row r="44" spans="1:7" s="2" customFormat="1" ht="24.95" customHeight="1" x14ac:dyDescent="0.2">
      <c r="A44" s="148" t="s">
        <v>95</v>
      </c>
      <c r="B44" s="149" t="s">
        <v>5</v>
      </c>
      <c r="C44" s="148" t="s">
        <v>63</v>
      </c>
      <c r="D44" s="148" t="s">
        <v>233</v>
      </c>
      <c r="E44" s="148" t="s">
        <v>427</v>
      </c>
      <c r="F44" s="150" t="s">
        <v>6</v>
      </c>
      <c r="G44" s="151">
        <v>55</v>
      </c>
    </row>
    <row r="45" spans="1:7" s="2" customFormat="1" ht="24.95" customHeight="1" x14ac:dyDescent="0.2">
      <c r="A45" s="148"/>
      <c r="B45" s="149"/>
      <c r="C45" s="148"/>
      <c r="D45" s="148"/>
      <c r="E45" s="148"/>
      <c r="F45" s="150"/>
      <c r="G45" s="151"/>
    </row>
    <row r="46" spans="1:7" s="2" customFormat="1" ht="24.95" customHeight="1" x14ac:dyDescent="0.2">
      <c r="A46" s="148" t="s">
        <v>95</v>
      </c>
      <c r="B46" s="149" t="s">
        <v>5</v>
      </c>
      <c r="C46" s="148" t="s">
        <v>20</v>
      </c>
      <c r="D46" s="148" t="s">
        <v>226</v>
      </c>
      <c r="E46" s="148" t="s">
        <v>427</v>
      </c>
      <c r="F46" s="150" t="s">
        <v>7</v>
      </c>
      <c r="G46" s="151">
        <v>55</v>
      </c>
    </row>
    <row r="47" spans="1:7" s="2" customFormat="1" ht="24.95" customHeight="1" x14ac:dyDescent="0.2">
      <c r="A47" s="148"/>
      <c r="B47" s="149"/>
      <c r="C47" s="148"/>
      <c r="D47" s="148"/>
      <c r="E47" s="148"/>
      <c r="F47" s="150"/>
      <c r="G47" s="151"/>
    </row>
    <row r="48" spans="1:7" s="2" customFormat="1" ht="24.95" customHeight="1" x14ac:dyDescent="0.2">
      <c r="A48" s="148" t="s">
        <v>95</v>
      </c>
      <c r="B48" s="149" t="s">
        <v>5</v>
      </c>
      <c r="C48" s="148" t="s">
        <v>64</v>
      </c>
      <c r="D48" s="148"/>
      <c r="E48" s="148" t="s">
        <v>545</v>
      </c>
      <c r="F48" s="150" t="s">
        <v>8</v>
      </c>
      <c r="G48" s="151">
        <v>75</v>
      </c>
    </row>
    <row r="49" spans="1:7" s="2" customFormat="1" ht="24.95" customHeight="1" x14ac:dyDescent="0.2">
      <c r="A49" s="148"/>
      <c r="B49" s="149"/>
      <c r="C49" s="148"/>
      <c r="D49" s="157"/>
      <c r="E49" s="148"/>
      <c r="F49" s="150"/>
      <c r="G49" s="178"/>
    </row>
    <row r="50" spans="1:7" s="2" customFormat="1" ht="39.75" customHeight="1" x14ac:dyDescent="0.2">
      <c r="A50" s="148" t="s">
        <v>95</v>
      </c>
      <c r="B50" s="149" t="s">
        <v>5</v>
      </c>
      <c r="C50" s="148" t="s">
        <v>740</v>
      </c>
      <c r="D50" s="179"/>
      <c r="E50" s="148" t="s">
        <v>545</v>
      </c>
      <c r="F50" s="150" t="s">
        <v>276</v>
      </c>
      <c r="G50" s="151">
        <v>75</v>
      </c>
    </row>
    <row r="51" spans="1:7" s="2" customFormat="1" ht="24.95" customHeight="1" x14ac:dyDescent="0.2">
      <c r="A51" s="156"/>
      <c r="B51" s="149"/>
      <c r="C51" s="148"/>
      <c r="D51" s="157"/>
      <c r="E51" s="148"/>
      <c r="F51" s="150"/>
      <c r="G51" s="151"/>
    </row>
    <row r="52" spans="1:7" s="2" customFormat="1" ht="53.25" customHeight="1" x14ac:dyDescent="0.2">
      <c r="A52" s="148" t="s">
        <v>95</v>
      </c>
      <c r="B52" s="149" t="s">
        <v>5</v>
      </c>
      <c r="C52" s="148" t="s">
        <v>741</v>
      </c>
      <c r="D52" s="148" t="s">
        <v>37</v>
      </c>
      <c r="E52" s="148" t="s">
        <v>427</v>
      </c>
      <c r="F52" s="150" t="s">
        <v>742</v>
      </c>
      <c r="G52" s="151">
        <v>65</v>
      </c>
    </row>
    <row r="53" spans="1:7" s="2" customFormat="1" ht="24.95" customHeight="1" x14ac:dyDescent="0.2">
      <c r="A53" s="156"/>
      <c r="B53" s="149"/>
      <c r="C53" s="148"/>
      <c r="D53" s="157"/>
      <c r="E53" s="148"/>
      <c r="F53" s="150"/>
      <c r="G53" s="151"/>
    </row>
    <row r="54" spans="1:7" s="2" customFormat="1" ht="58.5" customHeight="1" x14ac:dyDescent="0.2">
      <c r="A54" s="148" t="s">
        <v>95</v>
      </c>
      <c r="B54" s="149" t="s">
        <v>11</v>
      </c>
      <c r="C54" s="148" t="s">
        <v>65</v>
      </c>
      <c r="D54" s="157"/>
      <c r="E54" s="148" t="s">
        <v>427</v>
      </c>
      <c r="F54" s="150" t="s">
        <v>12</v>
      </c>
      <c r="G54" s="151">
        <v>60</v>
      </c>
    </row>
    <row r="55" spans="1:7" s="2" customFormat="1" ht="24.95" customHeight="1" x14ac:dyDescent="0.2">
      <c r="A55" s="156"/>
      <c r="B55" s="149"/>
      <c r="C55" s="148"/>
      <c r="D55" s="157"/>
      <c r="E55" s="148"/>
      <c r="F55" s="150"/>
      <c r="G55" s="151"/>
    </row>
    <row r="56" spans="1:7" s="2" customFormat="1" ht="24.95" customHeight="1" x14ac:dyDescent="0.2">
      <c r="A56" s="148" t="s">
        <v>95</v>
      </c>
      <c r="B56" s="149" t="s">
        <v>11</v>
      </c>
      <c r="C56" s="148" t="s">
        <v>22</v>
      </c>
      <c r="D56" s="157"/>
      <c r="E56" s="148" t="s">
        <v>428</v>
      </c>
      <c r="F56" s="150" t="s">
        <v>42</v>
      </c>
      <c r="G56" s="151">
        <v>75</v>
      </c>
    </row>
    <row r="57" spans="1:7" s="2" customFormat="1" ht="24.95" customHeight="1" x14ac:dyDescent="0.2">
      <c r="A57" s="177"/>
      <c r="B57" s="176"/>
      <c r="C57" s="177"/>
      <c r="D57" s="177"/>
      <c r="E57" s="177"/>
      <c r="F57" s="177"/>
      <c r="G57" s="177"/>
    </row>
    <row r="58" spans="1:7" s="2" customFormat="1" ht="72" customHeight="1" x14ac:dyDescent="0.2">
      <c r="A58" s="148" t="s">
        <v>95</v>
      </c>
      <c r="B58" s="149" t="s">
        <v>3</v>
      </c>
      <c r="C58" s="148" t="s">
        <v>54</v>
      </c>
      <c r="D58" s="148" t="s">
        <v>226</v>
      </c>
      <c r="E58" s="148" t="s">
        <v>427</v>
      </c>
      <c r="F58" s="150" t="s">
        <v>13</v>
      </c>
      <c r="G58" s="151">
        <v>55</v>
      </c>
    </row>
    <row r="59" spans="1:7" s="2" customFormat="1" ht="24.95" customHeight="1" x14ac:dyDescent="0.2">
      <c r="A59" s="156"/>
      <c r="B59" s="149"/>
      <c r="C59" s="148"/>
      <c r="D59" s="156"/>
      <c r="E59" s="148"/>
      <c r="F59" s="150"/>
      <c r="G59" s="151"/>
    </row>
    <row r="60" spans="1:7" s="2" customFormat="1" ht="24.95" customHeight="1" x14ac:dyDescent="0.2">
      <c r="A60" s="148" t="s">
        <v>95</v>
      </c>
      <c r="B60" s="149" t="s">
        <v>3</v>
      </c>
      <c r="C60" s="148" t="s">
        <v>69</v>
      </c>
      <c r="D60" s="148"/>
      <c r="E60" s="148" t="s">
        <v>427</v>
      </c>
      <c r="F60" s="150" t="s">
        <v>4</v>
      </c>
      <c r="G60" s="151">
        <v>65</v>
      </c>
    </row>
    <row r="61" spans="1:7" s="2" customFormat="1" ht="24.95" customHeight="1" x14ac:dyDescent="0.2">
      <c r="A61" s="177"/>
      <c r="B61" s="176"/>
      <c r="C61" s="177"/>
      <c r="D61" s="177"/>
      <c r="E61" s="177"/>
      <c r="F61" s="177"/>
      <c r="G61" s="177"/>
    </row>
    <row r="62" spans="1:7" s="2" customFormat="1" ht="49.5" customHeight="1" x14ac:dyDescent="0.2">
      <c r="A62" s="148" t="s">
        <v>95</v>
      </c>
      <c r="B62" s="149" t="s">
        <v>3</v>
      </c>
      <c r="C62" s="148" t="s">
        <v>68</v>
      </c>
      <c r="D62" s="157"/>
      <c r="E62" s="148" t="s">
        <v>427</v>
      </c>
      <c r="F62" s="150" t="s">
        <v>14</v>
      </c>
      <c r="G62" s="151">
        <v>75</v>
      </c>
    </row>
    <row r="64" spans="1:7" s="2" customFormat="1" ht="24.95" customHeight="1" x14ac:dyDescent="0.2">
      <c r="A64" s="148" t="s">
        <v>95</v>
      </c>
      <c r="B64" s="149" t="s">
        <v>3</v>
      </c>
      <c r="C64" s="148" t="s">
        <v>66</v>
      </c>
      <c r="D64" s="157"/>
      <c r="E64" s="148" t="s">
        <v>428</v>
      </c>
      <c r="F64" s="150" t="s">
        <v>9</v>
      </c>
      <c r="G64" s="151">
        <v>75</v>
      </c>
    </row>
    <row r="65" spans="1:7" s="2" customFormat="1" ht="24.95" customHeight="1" x14ac:dyDescent="0.2">
      <c r="A65" s="148"/>
      <c r="B65" s="149"/>
      <c r="C65" s="148"/>
      <c r="D65" s="157"/>
      <c r="E65" s="148"/>
      <c r="F65" s="150"/>
      <c r="G65" s="151"/>
    </row>
    <row r="66" spans="1:7" s="2" customFormat="1" ht="24.95" customHeight="1" x14ac:dyDescent="0.2">
      <c r="A66" s="148" t="s">
        <v>95</v>
      </c>
      <c r="B66" s="149" t="s">
        <v>3</v>
      </c>
      <c r="C66" s="148" t="s">
        <v>67</v>
      </c>
      <c r="D66" s="157"/>
      <c r="E66" s="148" t="s">
        <v>428</v>
      </c>
      <c r="F66" s="150" t="s">
        <v>9</v>
      </c>
      <c r="G66" s="151">
        <v>75</v>
      </c>
    </row>
    <row r="67" spans="1:7" s="2" customFormat="1" ht="24.95" customHeight="1" x14ac:dyDescent="0.2">
      <c r="A67" s="148"/>
      <c r="B67" s="173"/>
      <c r="C67" s="174"/>
      <c r="D67" s="174"/>
      <c r="E67" s="174"/>
      <c r="F67" s="174"/>
      <c r="G67" s="174"/>
    </row>
    <row r="68" spans="1:7" s="2" customFormat="1" ht="24.95" customHeight="1" x14ac:dyDescent="0.2">
      <c r="A68" s="148" t="s">
        <v>95</v>
      </c>
      <c r="B68" s="149" t="s">
        <v>3</v>
      </c>
      <c r="C68" s="149" t="s">
        <v>93</v>
      </c>
      <c r="D68" s="148"/>
      <c r="E68" s="148" t="s">
        <v>427</v>
      </c>
      <c r="F68" s="150" t="s">
        <v>146</v>
      </c>
      <c r="G68" s="151">
        <v>75</v>
      </c>
    </row>
    <row r="69" spans="1:7" s="2" customFormat="1" ht="24.95" customHeight="1" x14ac:dyDescent="0.2">
      <c r="A69" s="148"/>
      <c r="B69" s="149"/>
      <c r="C69" s="149"/>
      <c r="D69" s="148"/>
      <c r="E69" s="148"/>
      <c r="F69" s="150"/>
      <c r="G69" s="151"/>
    </row>
    <row r="70" spans="1:7" ht="24.95" customHeight="1" x14ac:dyDescent="0.2">
      <c r="A70" s="148" t="s">
        <v>95</v>
      </c>
      <c r="B70" s="149" t="s">
        <v>17</v>
      </c>
      <c r="C70" s="149" t="s">
        <v>94</v>
      </c>
      <c r="D70" s="148"/>
      <c r="E70" s="148" t="s">
        <v>650</v>
      </c>
      <c r="F70" s="150" t="s">
        <v>148</v>
      </c>
      <c r="G70" s="151">
        <v>75</v>
      </c>
    </row>
    <row r="71" spans="1:7" ht="24.95" customHeight="1" x14ac:dyDescent="0.2">
      <c r="A71" s="148"/>
      <c r="B71" s="149"/>
      <c r="C71" s="148"/>
      <c r="D71" s="157"/>
      <c r="E71" s="148"/>
      <c r="F71" s="150"/>
      <c r="G71" s="151"/>
    </row>
    <row r="72" spans="1:7" ht="24.95" customHeight="1" x14ac:dyDescent="0.2">
      <c r="A72" s="148" t="s">
        <v>95</v>
      </c>
      <c r="B72" s="149" t="s">
        <v>17</v>
      </c>
      <c r="C72" s="149" t="s">
        <v>94</v>
      </c>
      <c r="D72" s="148"/>
      <c r="E72" s="148" t="s">
        <v>428</v>
      </c>
      <c r="F72" s="150" t="s">
        <v>651</v>
      </c>
      <c r="G72" s="151">
        <v>85</v>
      </c>
    </row>
    <row r="73" spans="1:7" ht="24.95" customHeight="1" x14ac:dyDescent="0.2">
      <c r="A73" s="148"/>
      <c r="B73" s="149"/>
      <c r="C73" s="148"/>
      <c r="D73" s="157"/>
      <c r="E73" s="148"/>
      <c r="F73" s="150"/>
      <c r="G73" s="151"/>
    </row>
    <row r="74" spans="1:7" ht="24.95" customHeight="1" x14ac:dyDescent="0.2">
      <c r="A74" s="148" t="s">
        <v>95</v>
      </c>
      <c r="B74" s="149" t="s">
        <v>43</v>
      </c>
      <c r="C74" s="148" t="s">
        <v>21</v>
      </c>
      <c r="D74" s="148" t="s">
        <v>40</v>
      </c>
      <c r="E74" s="148" t="s">
        <v>427</v>
      </c>
      <c r="F74" s="150" t="s">
        <v>44</v>
      </c>
      <c r="G74" s="151">
        <v>55</v>
      </c>
    </row>
    <row r="75" spans="1:7" ht="24.95" customHeight="1" x14ac:dyDescent="0.2">
      <c r="A75" s="148"/>
      <c r="B75" s="149"/>
      <c r="C75" s="148"/>
      <c r="D75" s="148"/>
      <c r="E75" s="148"/>
      <c r="F75" s="150"/>
      <c r="G75" s="151"/>
    </row>
    <row r="76" spans="1:7" ht="24.95" customHeight="1" x14ac:dyDescent="0.2">
      <c r="A76" s="148" t="s">
        <v>95</v>
      </c>
      <c r="B76" s="149" t="s">
        <v>43</v>
      </c>
      <c r="C76" s="148" t="s">
        <v>70</v>
      </c>
      <c r="D76" s="148" t="s">
        <v>71</v>
      </c>
      <c r="E76" s="148" t="s">
        <v>427</v>
      </c>
      <c r="F76" s="150" t="s">
        <v>45</v>
      </c>
      <c r="G76" s="151">
        <v>55</v>
      </c>
    </row>
    <row r="77" spans="1:7" ht="24.95" customHeight="1" x14ac:dyDescent="0.2">
      <c r="A77" s="148"/>
      <c r="B77" s="149"/>
      <c r="C77" s="148"/>
      <c r="D77" s="148"/>
      <c r="E77" s="148"/>
      <c r="F77" s="150"/>
      <c r="G77" s="151"/>
    </row>
    <row r="78" spans="1:7" ht="24.95" customHeight="1" x14ac:dyDescent="0.2">
      <c r="A78" s="148" t="s">
        <v>95</v>
      </c>
      <c r="B78" s="149" t="s">
        <v>43</v>
      </c>
      <c r="C78" s="148" t="s">
        <v>72</v>
      </c>
      <c r="D78" s="148" t="s">
        <v>41</v>
      </c>
      <c r="E78" s="148" t="s">
        <v>427</v>
      </c>
      <c r="F78" s="150" t="s">
        <v>46</v>
      </c>
      <c r="G78" s="151">
        <v>55</v>
      </c>
    </row>
    <row r="80" spans="1:7" ht="24.95" customHeight="1" x14ac:dyDescent="0.2">
      <c r="A80" s="148" t="s">
        <v>95</v>
      </c>
      <c r="B80" s="149" t="s">
        <v>43</v>
      </c>
      <c r="C80" s="148" t="s">
        <v>73</v>
      </c>
      <c r="D80" s="148" t="s">
        <v>39</v>
      </c>
      <c r="E80" s="148" t="s">
        <v>427</v>
      </c>
      <c r="F80" s="150" t="s">
        <v>47</v>
      </c>
      <c r="G80" s="151">
        <v>55</v>
      </c>
    </row>
    <row r="81" spans="1:7" ht="24.95" customHeight="1" x14ac:dyDescent="0.2">
      <c r="A81" s="148"/>
      <c r="B81" s="149"/>
      <c r="C81" s="148"/>
      <c r="D81" s="148"/>
      <c r="E81" s="148"/>
      <c r="F81" s="150"/>
      <c r="G81" s="151"/>
    </row>
    <row r="82" spans="1:7" ht="24.95" customHeight="1" x14ac:dyDescent="0.2">
      <c r="A82" s="148" t="s">
        <v>95</v>
      </c>
      <c r="B82" s="149" t="s">
        <v>43</v>
      </c>
      <c r="C82" s="148" t="s">
        <v>38</v>
      </c>
      <c r="D82" s="148"/>
      <c r="E82" s="148" t="s">
        <v>427</v>
      </c>
      <c r="F82" s="150" t="s">
        <v>48</v>
      </c>
      <c r="G82" s="151">
        <v>60</v>
      </c>
    </row>
    <row r="83" spans="1:7" ht="24.95" customHeight="1" x14ac:dyDescent="0.2">
      <c r="A83" s="148"/>
      <c r="B83" s="149"/>
      <c r="C83" s="148"/>
      <c r="D83" s="148"/>
      <c r="E83" s="148"/>
      <c r="F83" s="150"/>
      <c r="G83" s="151"/>
    </row>
    <row r="84" spans="1:7" ht="24.95" customHeight="1" x14ac:dyDescent="0.2">
      <c r="A84" s="148" t="s">
        <v>95</v>
      </c>
      <c r="B84" s="149" t="s">
        <v>43</v>
      </c>
      <c r="C84" s="148" t="s">
        <v>74</v>
      </c>
      <c r="D84" s="148" t="s">
        <v>226</v>
      </c>
      <c r="E84" s="148" t="s">
        <v>427</v>
      </c>
      <c r="F84" s="150" t="s">
        <v>49</v>
      </c>
      <c r="G84" s="151">
        <v>55</v>
      </c>
    </row>
    <row r="85" spans="1:7" ht="24.95" customHeight="1" x14ac:dyDescent="0.2">
      <c r="A85" s="148"/>
      <c r="B85" s="149"/>
      <c r="C85" s="148"/>
      <c r="D85" s="148"/>
      <c r="E85" s="148"/>
      <c r="F85" s="150"/>
      <c r="G85" s="151"/>
    </row>
    <row r="86" spans="1:7" ht="24.95" customHeight="1" x14ac:dyDescent="0.2">
      <c r="A86" s="148" t="s">
        <v>95</v>
      </c>
      <c r="B86" s="149" t="s">
        <v>43</v>
      </c>
      <c r="C86" s="148" t="s">
        <v>91</v>
      </c>
      <c r="D86" s="148"/>
      <c r="E86" s="148" t="s">
        <v>427</v>
      </c>
      <c r="F86" s="150" t="s">
        <v>149</v>
      </c>
      <c r="G86" s="151">
        <v>75</v>
      </c>
    </row>
    <row r="87" spans="1:7" ht="24.95" customHeight="1" x14ac:dyDescent="0.2">
      <c r="A87" s="156"/>
      <c r="B87" s="149"/>
      <c r="C87" s="148"/>
      <c r="D87" s="157"/>
      <c r="E87" s="148"/>
      <c r="F87" s="150"/>
      <c r="G87" s="151"/>
    </row>
    <row r="88" spans="1:7" ht="24.95" customHeight="1" x14ac:dyDescent="0.2">
      <c r="A88" s="149" t="s">
        <v>150</v>
      </c>
      <c r="B88" s="149"/>
      <c r="C88" s="149"/>
      <c r="D88" s="156"/>
      <c r="E88" s="148" t="s">
        <v>429</v>
      </c>
      <c r="F88" s="180" t="s">
        <v>56</v>
      </c>
      <c r="G88" s="181">
        <v>65</v>
      </c>
    </row>
  </sheetData>
  <sheetProtection autoFilter="0"/>
  <autoFilter ref="A4:F88" xr:uid="{00000000-0009-0000-0000-000010000000}"/>
  <mergeCells count="3">
    <mergeCell ref="A3:G3"/>
    <mergeCell ref="A1:G1"/>
    <mergeCell ref="A2:G2"/>
  </mergeCells>
  <conditionalFormatting sqref="H5:H86 K36:K38 G49:H49 M138:M140 H1384:H1483">
    <cfRule type="cellIs" dxfId="1" priority="15" stopIfTrue="1" operator="equal">
      <formula>"psxx"</formula>
    </cfRule>
  </conditionalFormatting>
  <pageMargins left="0.25" right="0.25" top="0.75" bottom="0.75" header="0.3" footer="0.3"/>
  <pageSetup scale="1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2:G20"/>
  <sheetViews>
    <sheetView showGridLines="0" zoomScale="82" zoomScaleNormal="82" workbookViewId="0">
      <selection activeCell="D27" sqref="D27"/>
    </sheetView>
  </sheetViews>
  <sheetFormatPr defaultRowHeight="12.75" x14ac:dyDescent="0.2"/>
  <cols>
    <col min="1" max="1" width="16.42578125" customWidth="1"/>
    <col min="2" max="2" width="51.7109375" style="5" customWidth="1"/>
    <col min="3" max="3" width="15.7109375" style="5" customWidth="1"/>
    <col min="4" max="4" width="13.7109375" customWidth="1"/>
    <col min="5" max="5" width="45.7109375" customWidth="1"/>
    <col min="6" max="6" width="16.85546875" customWidth="1"/>
    <col min="7" max="7" width="17.7109375" customWidth="1"/>
    <col min="8" max="8" width="10.7109375" customWidth="1"/>
    <col min="9" max="9" width="13.85546875" customWidth="1"/>
  </cols>
  <sheetData>
    <row r="12" spans="2:7" ht="24.95" customHeight="1" x14ac:dyDescent="0.35">
      <c r="B12" s="6"/>
      <c r="C12" s="30"/>
      <c r="D12" s="33" t="s">
        <v>152</v>
      </c>
      <c r="E12" s="31"/>
      <c r="F12" s="1"/>
      <c r="G12" s="7"/>
    </row>
    <row r="13" spans="2:7" ht="20.100000000000001" customHeight="1" x14ac:dyDescent="0.25">
      <c r="B13" s="32"/>
      <c r="C13"/>
      <c r="D13" s="34"/>
      <c r="E13" s="29"/>
      <c r="F13" s="1"/>
      <c r="G13" s="7"/>
    </row>
    <row r="14" spans="2:7" ht="21.95" customHeight="1" x14ac:dyDescent="0.3">
      <c r="B14" s="28"/>
      <c r="C14"/>
      <c r="D14" s="35"/>
      <c r="E14" s="29"/>
      <c r="F14" s="1"/>
      <c r="G14" s="7"/>
    </row>
    <row r="15" spans="2:7" ht="21.95" customHeight="1" x14ac:dyDescent="0.3">
      <c r="B15" s="28"/>
      <c r="C15"/>
      <c r="D15" s="36"/>
      <c r="E15" s="29"/>
      <c r="F15" s="1"/>
      <c r="G15" s="7"/>
    </row>
    <row r="16" spans="2:7" ht="21.95" customHeight="1" x14ac:dyDescent="0.2">
      <c r="B16" s="377" t="s">
        <v>400</v>
      </c>
      <c r="C16" s="378"/>
      <c r="D16" s="378"/>
      <c r="E16" s="378"/>
      <c r="F16" s="378"/>
      <c r="G16" s="378"/>
    </row>
    <row r="17" spans="2:7" ht="21.95" customHeight="1" x14ac:dyDescent="0.2">
      <c r="B17" s="378"/>
      <c r="C17" s="378"/>
      <c r="D17" s="378"/>
      <c r="E17" s="378"/>
      <c r="F17" s="378"/>
      <c r="G17" s="378"/>
    </row>
    <row r="18" spans="2:7" ht="21.95" customHeight="1" x14ac:dyDescent="0.2">
      <c r="B18" s="378"/>
      <c r="C18" s="378"/>
      <c r="D18" s="378"/>
      <c r="E18" s="378"/>
      <c r="F18" s="378"/>
      <c r="G18" s="378"/>
    </row>
    <row r="19" spans="2:7" ht="21.95" customHeight="1" x14ac:dyDescent="0.2">
      <c r="B19" s="378"/>
      <c r="C19" s="378"/>
      <c r="D19" s="378"/>
      <c r="E19" s="378"/>
      <c r="F19" s="378"/>
      <c r="G19" s="378"/>
    </row>
    <row r="20" spans="2:7" ht="21.95" customHeight="1" x14ac:dyDescent="0.2">
      <c r="B20" s="378"/>
      <c r="C20" s="378"/>
      <c r="D20" s="378"/>
      <c r="E20" s="378"/>
      <c r="F20" s="378"/>
      <c r="G20" s="378"/>
    </row>
  </sheetData>
  <sheetProtection autoFilter="0"/>
  <mergeCells count="1">
    <mergeCell ref="B16:G20"/>
  </mergeCells>
  <conditionalFormatting sqref="I2919:I3018">
    <cfRule type="cellIs" dxfId="2" priority="1" stopIfTrue="1" operator="equal">
      <formula>"psxx"</formula>
    </cfRule>
  </conditionalFormatting>
  <pageMargins left="0.7" right="0.7" top="0.75" bottom="0.75" header="0.3" footer="0.3"/>
  <pageSetup scale="52"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C12"/>
  <sheetViews>
    <sheetView showGridLines="0" zoomScale="82" zoomScaleNormal="82" workbookViewId="0"/>
  </sheetViews>
  <sheetFormatPr defaultRowHeight="12.75" x14ac:dyDescent="0.2"/>
  <cols>
    <col min="1" max="1" width="12.42578125" style="334" customWidth="1"/>
    <col min="2" max="2" width="65.7109375" style="340" customWidth="1"/>
    <col min="3" max="3" width="15.7109375" style="340" customWidth="1"/>
    <col min="4" max="4" width="13.7109375" style="334" customWidth="1"/>
    <col min="5" max="5" width="25.7109375" style="334" customWidth="1"/>
    <col min="6" max="6" width="10.7109375" style="334" customWidth="1"/>
    <col min="7" max="7" width="19.28515625" style="334" customWidth="1"/>
    <col min="8" max="8" width="10.7109375" style="334" customWidth="1"/>
    <col min="9" max="9" width="13.85546875" style="334" customWidth="1"/>
    <col min="10" max="16384" width="9.140625" style="334"/>
  </cols>
  <sheetData>
    <row r="1" spans="1:2" ht="21.95" customHeight="1" x14ac:dyDescent="0.2">
      <c r="A1" s="331" t="s">
        <v>156</v>
      </c>
      <c r="B1" s="332"/>
    </row>
    <row r="2" spans="1:2" ht="21.95" customHeight="1" x14ac:dyDescent="0.2">
      <c r="A2" s="331"/>
      <c r="B2" s="332"/>
    </row>
    <row r="3" spans="1:2" ht="21.95" customHeight="1" x14ac:dyDescent="0.2">
      <c r="A3" s="333"/>
      <c r="B3" s="338" t="s">
        <v>161</v>
      </c>
    </row>
    <row r="4" spans="1:2" ht="21.95" customHeight="1" x14ac:dyDescent="0.2">
      <c r="A4" s="335"/>
      <c r="B4" s="333" t="s">
        <v>157</v>
      </c>
    </row>
    <row r="5" spans="1:2" ht="21.95" customHeight="1" x14ac:dyDescent="0.2">
      <c r="A5" s="336"/>
      <c r="B5" s="333" t="s">
        <v>158</v>
      </c>
    </row>
    <row r="6" spans="1:2" ht="21.95" customHeight="1" x14ac:dyDescent="0.2">
      <c r="A6" s="336"/>
      <c r="B6" s="333" t="s">
        <v>159</v>
      </c>
    </row>
    <row r="7" spans="1:2" ht="21.95" customHeight="1" x14ac:dyDescent="0.2">
      <c r="A7" s="336"/>
      <c r="B7" s="333" t="s">
        <v>160</v>
      </c>
    </row>
    <row r="8" spans="1:2" ht="21.95" customHeight="1" x14ac:dyDescent="0.2">
      <c r="A8" s="336"/>
      <c r="B8" s="336"/>
    </row>
    <row r="9" spans="1:2" ht="21.95" customHeight="1" x14ac:dyDescent="0.2">
      <c r="A9" s="337" t="s">
        <v>683</v>
      </c>
      <c r="B9" s="333" t="s">
        <v>687</v>
      </c>
    </row>
    <row r="10" spans="1:2" ht="21.95" customHeight="1" x14ac:dyDescent="0.2">
      <c r="A10" s="337" t="s">
        <v>684</v>
      </c>
      <c r="B10" s="333" t="s">
        <v>688</v>
      </c>
    </row>
    <row r="11" spans="1:2" ht="21.95" customHeight="1" x14ac:dyDescent="0.2">
      <c r="A11" s="337" t="s">
        <v>685</v>
      </c>
      <c r="B11" s="339" t="s">
        <v>382</v>
      </c>
    </row>
    <row r="12" spans="1:2" ht="21.95" customHeight="1" x14ac:dyDescent="0.2">
      <c r="A12" s="337" t="s">
        <v>686</v>
      </c>
      <c r="B12" s="339" t="s">
        <v>384</v>
      </c>
    </row>
  </sheetData>
  <sheetProtection autoFilter="0"/>
  <conditionalFormatting sqref="I2910:I3009">
    <cfRule type="cellIs" dxfId="0" priority="1" stopIfTrue="1" operator="equal">
      <formula>"psxx"</formula>
    </cfRule>
  </conditionalFormatting>
  <hyperlinks>
    <hyperlink ref="B11" r:id="rId1" xr:uid="{00000000-0004-0000-1100-000000000000}"/>
    <hyperlink ref="B12" r:id="rId2" xr:uid="{00000000-0004-0000-1100-000001000000}"/>
  </hyperlinks>
  <pageMargins left="0.7" right="0.7" top="0.75" bottom="0.75" header="0.3" footer="0.3"/>
  <pageSetup scale="52" orientation="portrait" r:id="rId3"/>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
  <sheetViews>
    <sheetView showGridLines="0" zoomScale="85" zoomScaleNormal="85" workbookViewId="0"/>
  </sheetViews>
  <sheetFormatPr defaultRowHeight="12.75" x14ac:dyDescent="0.2"/>
  <cols>
    <col min="14" max="14" width="17.7109375" customWidth="1"/>
  </cols>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G259"/>
  <sheetViews>
    <sheetView showGridLines="0" showWhiteSpace="0" zoomScale="87" zoomScaleNormal="87" workbookViewId="0">
      <pane ySplit="7" topLeftCell="A8" activePane="bottomLeft" state="frozen"/>
      <selection pane="bottomLeft" activeCell="C11" sqref="C11"/>
    </sheetView>
  </sheetViews>
  <sheetFormatPr defaultRowHeight="12.75" x14ac:dyDescent="0.2"/>
  <cols>
    <col min="1" max="1" width="16.85546875" customWidth="1"/>
    <col min="2" max="2" width="65.7109375" style="5" customWidth="1"/>
    <col min="3" max="3" width="40.7109375" style="5" customWidth="1"/>
    <col min="4" max="4" width="13.7109375" customWidth="1"/>
    <col min="5" max="5" width="45.7109375" customWidth="1"/>
    <col min="6" max="6" width="17.7109375" customWidth="1"/>
    <col min="7" max="7" width="10.7109375" customWidth="1"/>
  </cols>
  <sheetData>
    <row r="1" spans="1:7" s="302" customFormat="1" ht="30.75" customHeight="1" x14ac:dyDescent="0.2">
      <c r="A1" s="301" t="s">
        <v>392</v>
      </c>
    </row>
    <row r="2" spans="1:7" s="98" customFormat="1" ht="42.75" customHeight="1" x14ac:dyDescent="0.2">
      <c r="A2" s="382" t="s">
        <v>397</v>
      </c>
      <c r="B2" s="382"/>
      <c r="C2" s="382"/>
      <c r="D2" s="382"/>
      <c r="E2" s="382"/>
      <c r="F2" s="382"/>
      <c r="G2" s="382"/>
    </row>
    <row r="3" spans="1:7" s="298" customFormat="1" ht="30" customHeight="1" x14ac:dyDescent="0.25">
      <c r="A3" s="383" t="s">
        <v>88</v>
      </c>
      <c r="B3" s="383"/>
      <c r="C3" s="383"/>
      <c r="D3" s="383"/>
      <c r="E3" s="383"/>
      <c r="F3" s="383"/>
      <c r="G3" s="303"/>
    </row>
    <row r="4" spans="1:7" ht="15" customHeight="1" x14ac:dyDescent="0.25">
      <c r="A4" s="27"/>
      <c r="B4" s="9"/>
      <c r="C4" s="9"/>
      <c r="D4" s="5"/>
      <c r="E4" s="3"/>
      <c r="F4" s="5"/>
      <c r="G4" s="8"/>
    </row>
    <row r="5" spans="1:7" ht="56.25" customHeight="1" x14ac:dyDescent="0.2">
      <c r="A5" s="379" t="s">
        <v>671</v>
      </c>
      <c r="B5" s="380"/>
      <c r="C5" s="380"/>
      <c r="D5" s="380"/>
      <c r="E5" s="380"/>
      <c r="F5" s="380"/>
      <c r="G5" s="381"/>
    </row>
    <row r="6" spans="1:7" ht="15" customHeight="1" thickBot="1" x14ac:dyDescent="0.25">
      <c r="A6" s="304"/>
      <c r="B6" s="304"/>
      <c r="C6" s="304"/>
      <c r="D6" s="304"/>
      <c r="E6" s="304"/>
      <c r="F6" s="304"/>
    </row>
    <row r="7" spans="1:7" s="305" customFormat="1" ht="54.95" customHeight="1" x14ac:dyDescent="0.2">
      <c r="A7" s="153" t="s">
        <v>23</v>
      </c>
      <c r="B7" s="153" t="s">
        <v>24</v>
      </c>
      <c r="C7" s="153" t="s">
        <v>89</v>
      </c>
      <c r="D7" s="153" t="s">
        <v>28</v>
      </c>
      <c r="E7" s="153" t="s">
        <v>25</v>
      </c>
      <c r="F7" s="154" t="s">
        <v>26</v>
      </c>
      <c r="G7" s="153" t="s">
        <v>27</v>
      </c>
    </row>
    <row r="8" spans="1:7" ht="35.1" customHeight="1" x14ac:dyDescent="0.2">
      <c r="A8" s="156" t="s">
        <v>391</v>
      </c>
      <c r="B8" s="148" t="s">
        <v>250</v>
      </c>
      <c r="C8" s="159" t="s">
        <v>251</v>
      </c>
      <c r="D8" s="148" t="s">
        <v>1</v>
      </c>
      <c r="E8" s="148" t="s">
        <v>97</v>
      </c>
      <c r="F8" s="158" t="s">
        <v>113</v>
      </c>
      <c r="G8" s="151">
        <v>89</v>
      </c>
    </row>
    <row r="9" spans="1:7" ht="35.1" customHeight="1" x14ac:dyDescent="0.2">
      <c r="A9" s="156" t="s">
        <v>391</v>
      </c>
      <c r="B9" s="148" t="s">
        <v>250</v>
      </c>
      <c r="C9" s="159" t="s">
        <v>251</v>
      </c>
      <c r="D9" s="148" t="s">
        <v>1</v>
      </c>
      <c r="E9" s="148" t="s">
        <v>51</v>
      </c>
      <c r="F9" s="158" t="s">
        <v>114</v>
      </c>
      <c r="G9" s="151">
        <v>109</v>
      </c>
    </row>
    <row r="10" spans="1:7" ht="35.1" customHeight="1" x14ac:dyDescent="0.2">
      <c r="A10" s="156"/>
      <c r="B10" s="157"/>
      <c r="C10" s="157"/>
      <c r="D10" s="148"/>
      <c r="E10" s="148"/>
      <c r="F10" s="158"/>
      <c r="G10" s="151"/>
    </row>
    <row r="11" spans="1:7" ht="35.1" customHeight="1" x14ac:dyDescent="0.2">
      <c r="A11" s="156" t="s">
        <v>391</v>
      </c>
      <c r="B11" s="148" t="s">
        <v>35</v>
      </c>
      <c r="C11" s="159" t="s">
        <v>251</v>
      </c>
      <c r="D11" s="148" t="s">
        <v>1</v>
      </c>
      <c r="E11" s="148" t="s">
        <v>97</v>
      </c>
      <c r="F11" s="158" t="s">
        <v>106</v>
      </c>
      <c r="G11" s="151">
        <v>89</v>
      </c>
    </row>
    <row r="12" spans="1:7" ht="35.1" customHeight="1" x14ac:dyDescent="0.2">
      <c r="A12" s="156" t="s">
        <v>391</v>
      </c>
      <c r="B12" s="148" t="s">
        <v>35</v>
      </c>
      <c r="C12" s="159" t="s">
        <v>251</v>
      </c>
      <c r="D12" s="148" t="s">
        <v>1</v>
      </c>
      <c r="E12" s="148" t="s">
        <v>51</v>
      </c>
      <c r="F12" s="158" t="s">
        <v>107</v>
      </c>
      <c r="G12" s="151">
        <v>109</v>
      </c>
    </row>
    <row r="13" spans="1:7" ht="35.1" customHeight="1" x14ac:dyDescent="0.2">
      <c r="A13" s="156" t="s">
        <v>391</v>
      </c>
      <c r="B13" s="148" t="s">
        <v>35</v>
      </c>
      <c r="C13" s="148" t="s">
        <v>329</v>
      </c>
      <c r="D13" s="148" t="s">
        <v>34</v>
      </c>
      <c r="E13" s="148" t="s">
        <v>285</v>
      </c>
      <c r="F13" s="158" t="s">
        <v>108</v>
      </c>
      <c r="G13" s="151">
        <v>169</v>
      </c>
    </row>
    <row r="14" spans="1:7" ht="35.1" customHeight="1" x14ac:dyDescent="0.2">
      <c r="A14" s="156"/>
      <c r="B14" s="148"/>
      <c r="C14" s="160"/>
      <c r="D14" s="149"/>
      <c r="E14" s="148"/>
      <c r="F14" s="150"/>
      <c r="G14" s="151"/>
    </row>
    <row r="15" spans="1:7" ht="35.1" customHeight="1" x14ac:dyDescent="0.2">
      <c r="A15" s="156" t="s">
        <v>391</v>
      </c>
      <c r="B15" s="149" t="s">
        <v>36</v>
      </c>
      <c r="C15" s="157"/>
      <c r="D15" s="148" t="s">
        <v>1</v>
      </c>
      <c r="E15" s="148" t="s">
        <v>97</v>
      </c>
      <c r="F15" s="150" t="s">
        <v>115</v>
      </c>
      <c r="G15" s="151">
        <v>115</v>
      </c>
    </row>
    <row r="16" spans="1:7" ht="35.1" customHeight="1" x14ac:dyDescent="0.2">
      <c r="A16" s="156" t="s">
        <v>391</v>
      </c>
      <c r="B16" s="149" t="s">
        <v>36</v>
      </c>
      <c r="C16" s="157"/>
      <c r="D16" s="148" t="s">
        <v>1</v>
      </c>
      <c r="E16" s="148" t="s">
        <v>51</v>
      </c>
      <c r="F16" s="150" t="s">
        <v>116</v>
      </c>
      <c r="G16" s="151">
        <v>135</v>
      </c>
    </row>
    <row r="17" spans="1:7" ht="35.1" customHeight="1" x14ac:dyDescent="0.2">
      <c r="A17" s="156" t="s">
        <v>391</v>
      </c>
      <c r="B17" s="149" t="s">
        <v>36</v>
      </c>
      <c r="C17" s="159" t="s">
        <v>320</v>
      </c>
      <c r="D17" s="148" t="s">
        <v>34</v>
      </c>
      <c r="E17" s="148" t="s">
        <v>285</v>
      </c>
      <c r="F17" s="150" t="s">
        <v>117</v>
      </c>
      <c r="G17" s="151">
        <v>193</v>
      </c>
    </row>
    <row r="18" spans="1:7" ht="35.1" customHeight="1" x14ac:dyDescent="0.2">
      <c r="A18" s="156"/>
      <c r="B18" s="149"/>
      <c r="C18" s="157"/>
      <c r="D18" s="148"/>
      <c r="E18" s="148"/>
      <c r="F18" s="150"/>
      <c r="G18" s="151"/>
    </row>
    <row r="19" spans="1:7" ht="35.1" customHeight="1" x14ac:dyDescent="0.2">
      <c r="A19" s="156" t="s">
        <v>391</v>
      </c>
      <c r="B19" s="149" t="s">
        <v>92</v>
      </c>
      <c r="C19" s="148"/>
      <c r="D19" s="148" t="s">
        <v>1</v>
      </c>
      <c r="E19" s="148" t="s">
        <v>97</v>
      </c>
      <c r="F19" s="150" t="s">
        <v>372</v>
      </c>
      <c r="G19" s="161">
        <v>155</v>
      </c>
    </row>
    <row r="20" spans="1:7" ht="35.1" customHeight="1" x14ac:dyDescent="0.2">
      <c r="A20" s="156" t="s">
        <v>391</v>
      </c>
      <c r="B20" s="149" t="s">
        <v>92</v>
      </c>
      <c r="C20" s="157"/>
      <c r="D20" s="148" t="s">
        <v>1</v>
      </c>
      <c r="E20" s="148" t="s">
        <v>51</v>
      </c>
      <c r="F20" s="150" t="s">
        <v>122</v>
      </c>
      <c r="G20" s="161">
        <v>170</v>
      </c>
    </row>
    <row r="21" spans="1:7" ht="35.1" customHeight="1" x14ac:dyDescent="0.2">
      <c r="A21" s="156" t="s">
        <v>391</v>
      </c>
      <c r="B21" s="149" t="s">
        <v>92</v>
      </c>
      <c r="C21" s="157"/>
      <c r="D21" s="148" t="s">
        <v>1</v>
      </c>
      <c r="E21" s="148" t="s">
        <v>374</v>
      </c>
      <c r="F21" s="150" t="s">
        <v>373</v>
      </c>
      <c r="G21" s="161">
        <v>170</v>
      </c>
    </row>
    <row r="22" spans="1:7" ht="35.1" customHeight="1" x14ac:dyDescent="0.2">
      <c r="A22" s="156" t="s">
        <v>391</v>
      </c>
      <c r="B22" s="149" t="s">
        <v>92</v>
      </c>
      <c r="C22" s="148" t="s">
        <v>280</v>
      </c>
      <c r="D22" s="148" t="s">
        <v>1</v>
      </c>
      <c r="E22" s="148" t="s">
        <v>336</v>
      </c>
      <c r="F22" s="150" t="s">
        <v>337</v>
      </c>
      <c r="G22" s="161">
        <v>185</v>
      </c>
    </row>
    <row r="23" spans="1:7" ht="35.1" customHeight="1" x14ac:dyDescent="0.2">
      <c r="A23" s="156" t="s">
        <v>391</v>
      </c>
      <c r="B23" s="149" t="s">
        <v>92</v>
      </c>
      <c r="C23" s="148" t="s">
        <v>280</v>
      </c>
      <c r="D23" s="148" t="s">
        <v>1</v>
      </c>
      <c r="E23" s="148" t="s">
        <v>283</v>
      </c>
      <c r="F23" s="150" t="s">
        <v>338</v>
      </c>
      <c r="G23" s="161">
        <v>185</v>
      </c>
    </row>
    <row r="24" spans="1:7" ht="35.1" customHeight="1" x14ac:dyDescent="0.2">
      <c r="A24" s="156" t="s">
        <v>391</v>
      </c>
      <c r="B24" s="149" t="s">
        <v>92</v>
      </c>
      <c r="C24" s="148"/>
      <c r="D24" s="148" t="s">
        <v>1</v>
      </c>
      <c r="E24" s="148" t="s">
        <v>53</v>
      </c>
      <c r="F24" s="150" t="s">
        <v>414</v>
      </c>
      <c r="G24" s="161">
        <v>187</v>
      </c>
    </row>
    <row r="25" spans="1:7" ht="35.1" customHeight="1" x14ac:dyDescent="0.2">
      <c r="A25" s="156" t="s">
        <v>391</v>
      </c>
      <c r="B25" s="149" t="s">
        <v>92</v>
      </c>
      <c r="C25" s="148" t="s">
        <v>280</v>
      </c>
      <c r="D25" s="148" t="s">
        <v>1</v>
      </c>
      <c r="E25" s="148" t="s">
        <v>323</v>
      </c>
      <c r="F25" s="150" t="s">
        <v>339</v>
      </c>
      <c r="G25" s="161">
        <v>200</v>
      </c>
    </row>
    <row r="26" spans="1:7" ht="35.1" customHeight="1" x14ac:dyDescent="0.2">
      <c r="A26" s="156" t="s">
        <v>391</v>
      </c>
      <c r="B26" s="149" t="s">
        <v>92</v>
      </c>
      <c r="C26" s="157"/>
      <c r="D26" s="148" t="s">
        <v>0</v>
      </c>
      <c r="E26" s="148" t="s">
        <v>98</v>
      </c>
      <c r="F26" s="150" t="s">
        <v>121</v>
      </c>
      <c r="G26" s="161">
        <v>165</v>
      </c>
    </row>
    <row r="27" spans="1:7" ht="35.1" customHeight="1" x14ac:dyDescent="0.2">
      <c r="A27" s="156" t="s">
        <v>391</v>
      </c>
      <c r="B27" s="149" t="s">
        <v>92</v>
      </c>
      <c r="C27" s="157"/>
      <c r="D27" s="148" t="s">
        <v>0</v>
      </c>
      <c r="E27" s="148" t="s">
        <v>330</v>
      </c>
      <c r="F27" s="150" t="s">
        <v>331</v>
      </c>
      <c r="G27" s="161">
        <v>180</v>
      </c>
    </row>
    <row r="28" spans="1:7" ht="35.1" customHeight="1" x14ac:dyDescent="0.2">
      <c r="A28" s="156" t="s">
        <v>391</v>
      </c>
      <c r="B28" s="149" t="s">
        <v>92</v>
      </c>
      <c r="C28" s="148" t="s">
        <v>280</v>
      </c>
      <c r="D28" s="148" t="s">
        <v>0</v>
      </c>
      <c r="E28" s="148" t="s">
        <v>332</v>
      </c>
      <c r="F28" s="150" t="s">
        <v>333</v>
      </c>
      <c r="G28" s="161">
        <v>195</v>
      </c>
    </row>
    <row r="29" spans="1:7" ht="35.1" customHeight="1" x14ac:dyDescent="0.2">
      <c r="A29" s="156" t="s">
        <v>391</v>
      </c>
      <c r="B29" s="149" t="s">
        <v>92</v>
      </c>
      <c r="C29" s="157"/>
      <c r="D29" s="148" t="s">
        <v>0</v>
      </c>
      <c r="E29" s="148" t="s">
        <v>50</v>
      </c>
      <c r="F29" s="150" t="s">
        <v>123</v>
      </c>
      <c r="G29" s="161">
        <v>190</v>
      </c>
    </row>
    <row r="30" spans="1:7" ht="35.1" customHeight="1" x14ac:dyDescent="0.2">
      <c r="A30" s="156" t="s">
        <v>391</v>
      </c>
      <c r="B30" s="149" t="s">
        <v>92</v>
      </c>
      <c r="C30" s="148" t="s">
        <v>280</v>
      </c>
      <c r="D30" s="148" t="s">
        <v>0</v>
      </c>
      <c r="E30" s="148" t="s">
        <v>296</v>
      </c>
      <c r="F30" s="150" t="s">
        <v>334</v>
      </c>
      <c r="G30" s="161">
        <v>205</v>
      </c>
    </row>
    <row r="31" spans="1:7" ht="35.1" customHeight="1" x14ac:dyDescent="0.2">
      <c r="A31" s="156" t="s">
        <v>391</v>
      </c>
      <c r="B31" s="149" t="s">
        <v>92</v>
      </c>
      <c r="C31" s="157"/>
      <c r="D31" s="148" t="s">
        <v>0</v>
      </c>
      <c r="E31" s="148" t="s">
        <v>52</v>
      </c>
      <c r="F31" s="150" t="s">
        <v>124</v>
      </c>
      <c r="G31" s="161">
        <v>197</v>
      </c>
    </row>
    <row r="32" spans="1:7" ht="35.1" customHeight="1" x14ac:dyDescent="0.2">
      <c r="A32" s="156" t="s">
        <v>391</v>
      </c>
      <c r="B32" s="149" t="s">
        <v>92</v>
      </c>
      <c r="C32" s="148" t="s">
        <v>280</v>
      </c>
      <c r="D32" s="148" t="s">
        <v>0</v>
      </c>
      <c r="E32" s="148" t="s">
        <v>298</v>
      </c>
      <c r="F32" s="150" t="s">
        <v>335</v>
      </c>
      <c r="G32" s="161">
        <v>210</v>
      </c>
    </row>
    <row r="33" spans="1:7" ht="35.1" customHeight="1" x14ac:dyDescent="0.2">
      <c r="A33" s="156" t="s">
        <v>391</v>
      </c>
      <c r="B33" s="149" t="s">
        <v>92</v>
      </c>
      <c r="C33" s="148" t="s">
        <v>284</v>
      </c>
      <c r="D33" s="148" t="s">
        <v>34</v>
      </c>
      <c r="E33" s="148" t="s">
        <v>285</v>
      </c>
      <c r="F33" s="150" t="s">
        <v>143</v>
      </c>
      <c r="G33" s="162">
        <v>195</v>
      </c>
    </row>
    <row r="34" spans="1:7" ht="35.1" customHeight="1" x14ac:dyDescent="0.2">
      <c r="A34" s="156" t="s">
        <v>391</v>
      </c>
      <c r="B34" s="149" t="s">
        <v>92</v>
      </c>
      <c r="C34" s="148" t="s">
        <v>340</v>
      </c>
      <c r="D34" s="148" t="s">
        <v>34</v>
      </c>
      <c r="E34" s="148" t="s">
        <v>341</v>
      </c>
      <c r="F34" s="150" t="s">
        <v>342</v>
      </c>
      <c r="G34" s="162">
        <v>210</v>
      </c>
    </row>
    <row r="35" spans="1:7" ht="35.1" customHeight="1" x14ac:dyDescent="0.2">
      <c r="A35" s="156" t="s">
        <v>391</v>
      </c>
      <c r="B35" s="149" t="s">
        <v>92</v>
      </c>
      <c r="C35" s="148" t="s">
        <v>284</v>
      </c>
      <c r="D35" s="148" t="s">
        <v>34</v>
      </c>
      <c r="E35" s="148" t="s">
        <v>292</v>
      </c>
      <c r="F35" s="150" t="s">
        <v>125</v>
      </c>
      <c r="G35" s="162">
        <v>205</v>
      </c>
    </row>
    <row r="36" spans="1:7" ht="35.1" customHeight="1" x14ac:dyDescent="0.2">
      <c r="A36" s="156" t="s">
        <v>391</v>
      </c>
      <c r="B36" s="149" t="s">
        <v>92</v>
      </c>
      <c r="C36" s="148" t="s">
        <v>340</v>
      </c>
      <c r="D36" s="148" t="s">
        <v>34</v>
      </c>
      <c r="E36" s="148" t="s">
        <v>343</v>
      </c>
      <c r="F36" s="150" t="s">
        <v>344</v>
      </c>
      <c r="G36" s="162">
        <v>220</v>
      </c>
    </row>
    <row r="37" spans="1:7" ht="35.1" customHeight="1" x14ac:dyDescent="0.2">
      <c r="A37" s="367"/>
      <c r="B37" s="368"/>
      <c r="C37" s="368"/>
      <c r="D37" s="367"/>
      <c r="E37" s="367"/>
      <c r="F37" s="367"/>
      <c r="G37" s="367"/>
    </row>
    <row r="38" spans="1:7" s="155" customFormat="1" ht="35.1" customHeight="1" x14ac:dyDescent="0.2">
      <c r="A38" s="156" t="s">
        <v>30</v>
      </c>
      <c r="B38" s="148" t="s">
        <v>19</v>
      </c>
      <c r="C38" s="157"/>
      <c r="D38" s="148" t="s">
        <v>1</v>
      </c>
      <c r="E38" s="148" t="s">
        <v>97</v>
      </c>
      <c r="F38" s="150" t="s">
        <v>96</v>
      </c>
      <c r="G38" s="151">
        <v>115</v>
      </c>
    </row>
    <row r="39" spans="1:7" s="155" customFormat="1" ht="35.1" customHeight="1" x14ac:dyDescent="0.2">
      <c r="A39" s="156" t="s">
        <v>30</v>
      </c>
      <c r="B39" s="148" t="s">
        <v>19</v>
      </c>
      <c r="C39" s="148" t="s">
        <v>280</v>
      </c>
      <c r="D39" s="148" t="s">
        <v>1</v>
      </c>
      <c r="E39" s="148" t="s">
        <v>281</v>
      </c>
      <c r="F39" s="150" t="s">
        <v>287</v>
      </c>
      <c r="G39" s="151">
        <v>135</v>
      </c>
    </row>
    <row r="40" spans="1:7" s="155" customFormat="1" ht="35.1" customHeight="1" x14ac:dyDescent="0.2">
      <c r="A40" s="156" t="s">
        <v>30</v>
      </c>
      <c r="B40" s="148" t="s">
        <v>19</v>
      </c>
      <c r="C40" s="157"/>
      <c r="D40" s="148" t="s">
        <v>1</v>
      </c>
      <c r="E40" s="148" t="s">
        <v>51</v>
      </c>
      <c r="F40" s="158" t="s">
        <v>101</v>
      </c>
      <c r="G40" s="151">
        <v>135</v>
      </c>
    </row>
    <row r="41" spans="1:7" s="155" customFormat="1" ht="35.1" customHeight="1" x14ac:dyDescent="0.2">
      <c r="A41" s="156" t="s">
        <v>30</v>
      </c>
      <c r="B41" s="148" t="s">
        <v>19</v>
      </c>
      <c r="C41" s="148" t="s">
        <v>280</v>
      </c>
      <c r="D41" s="148" t="s">
        <v>1</v>
      </c>
      <c r="E41" s="148" t="s">
        <v>283</v>
      </c>
      <c r="F41" s="158" t="s">
        <v>288</v>
      </c>
      <c r="G41" s="151">
        <v>150</v>
      </c>
    </row>
    <row r="42" spans="1:7" s="155" customFormat="1" ht="35.1" customHeight="1" x14ac:dyDescent="0.2">
      <c r="A42" s="156" t="s">
        <v>30</v>
      </c>
      <c r="B42" s="148" t="s">
        <v>19</v>
      </c>
      <c r="C42" s="148"/>
      <c r="D42" s="148" t="s">
        <v>1</v>
      </c>
      <c r="E42" s="148" t="s">
        <v>53</v>
      </c>
      <c r="F42" s="158" t="s">
        <v>220</v>
      </c>
      <c r="G42" s="151">
        <v>150</v>
      </c>
    </row>
    <row r="43" spans="1:7" s="155" customFormat="1" ht="35.1" customHeight="1" x14ac:dyDescent="0.2">
      <c r="A43" s="156" t="s">
        <v>30</v>
      </c>
      <c r="B43" s="148" t="s">
        <v>19</v>
      </c>
      <c r="C43" s="148" t="s">
        <v>280</v>
      </c>
      <c r="D43" s="148" t="s">
        <v>1</v>
      </c>
      <c r="E43" s="148" t="s">
        <v>289</v>
      </c>
      <c r="F43" s="158" t="s">
        <v>290</v>
      </c>
      <c r="G43" s="151">
        <v>172</v>
      </c>
    </row>
    <row r="44" spans="1:7" s="155" customFormat="1" ht="35.1" customHeight="1" x14ac:dyDescent="0.2">
      <c r="A44" s="156" t="s">
        <v>30</v>
      </c>
      <c r="B44" s="148" t="s">
        <v>19</v>
      </c>
      <c r="C44" s="148" t="s">
        <v>291</v>
      </c>
      <c r="D44" s="148" t="s">
        <v>34</v>
      </c>
      <c r="E44" s="148" t="s">
        <v>285</v>
      </c>
      <c r="F44" s="158" t="s">
        <v>100</v>
      </c>
      <c r="G44" s="151">
        <v>185</v>
      </c>
    </row>
    <row r="45" spans="1:7" s="155" customFormat="1" ht="35.1" customHeight="1" x14ac:dyDescent="0.2">
      <c r="A45" s="156" t="s">
        <v>30</v>
      </c>
      <c r="B45" s="148" t="s">
        <v>19</v>
      </c>
      <c r="C45" s="148" t="s">
        <v>291</v>
      </c>
      <c r="D45" s="148" t="s">
        <v>34</v>
      </c>
      <c r="E45" s="148" t="s">
        <v>292</v>
      </c>
      <c r="F45" s="158" t="s">
        <v>219</v>
      </c>
      <c r="G45" s="151">
        <v>199</v>
      </c>
    </row>
    <row r="46" spans="1:7" s="155" customFormat="1" ht="35.1" customHeight="1" x14ac:dyDescent="0.2">
      <c r="A46" s="288"/>
      <c r="B46" s="299"/>
      <c r="C46" s="288"/>
      <c r="D46" s="299"/>
      <c r="E46" s="288"/>
      <c r="F46" s="300"/>
      <c r="G46" s="288"/>
    </row>
    <row r="47" spans="1:7" s="155" customFormat="1" ht="35.1" customHeight="1" x14ac:dyDescent="0.2">
      <c r="A47" s="156" t="s">
        <v>652</v>
      </c>
      <c r="B47" s="148" t="s">
        <v>595</v>
      </c>
      <c r="C47" s="157"/>
      <c r="D47" s="148" t="s">
        <v>1</v>
      </c>
      <c r="E47" s="148" t="s">
        <v>97</v>
      </c>
      <c r="F47" s="158" t="s">
        <v>596</v>
      </c>
      <c r="G47" s="151">
        <v>115</v>
      </c>
    </row>
    <row r="48" spans="1:7" s="155" customFormat="1" ht="35.1" customHeight="1" x14ac:dyDescent="0.2">
      <c r="A48" s="156" t="s">
        <v>652</v>
      </c>
      <c r="B48" s="148" t="s">
        <v>595</v>
      </c>
      <c r="C48" s="148" t="s">
        <v>280</v>
      </c>
      <c r="D48" s="148" t="s">
        <v>1</v>
      </c>
      <c r="E48" s="148" t="s">
        <v>293</v>
      </c>
      <c r="F48" s="158" t="s">
        <v>597</v>
      </c>
      <c r="G48" s="151">
        <v>135</v>
      </c>
    </row>
    <row r="49" spans="1:7" s="155" customFormat="1" ht="35.1" customHeight="1" x14ac:dyDescent="0.2">
      <c r="A49" s="156" t="s">
        <v>652</v>
      </c>
      <c r="B49" s="148" t="s">
        <v>595</v>
      </c>
      <c r="C49" s="148"/>
      <c r="D49" s="148" t="s">
        <v>1</v>
      </c>
      <c r="E49" s="148" t="s">
        <v>51</v>
      </c>
      <c r="F49" s="158" t="s">
        <v>600</v>
      </c>
      <c r="G49" s="151">
        <v>135</v>
      </c>
    </row>
    <row r="50" spans="1:7" s="155" customFormat="1" ht="35.1" customHeight="1" x14ac:dyDescent="0.2">
      <c r="A50" s="156" t="s">
        <v>652</v>
      </c>
      <c r="B50" s="148" t="s">
        <v>595</v>
      </c>
      <c r="C50" s="148"/>
      <c r="D50" s="148" t="s">
        <v>1</v>
      </c>
      <c r="E50" s="148" t="s">
        <v>374</v>
      </c>
      <c r="F50" s="158" t="s">
        <v>625</v>
      </c>
      <c r="G50" s="151">
        <v>148</v>
      </c>
    </row>
    <row r="51" spans="1:7" s="155" customFormat="1" ht="35.1" customHeight="1" x14ac:dyDescent="0.2">
      <c r="A51" s="156" t="s">
        <v>652</v>
      </c>
      <c r="B51" s="148" t="s">
        <v>595</v>
      </c>
      <c r="C51" s="148" t="s">
        <v>280</v>
      </c>
      <c r="D51" s="148" t="s">
        <v>1</v>
      </c>
      <c r="E51" s="148" t="s">
        <v>295</v>
      </c>
      <c r="F51" s="158" t="s">
        <v>601</v>
      </c>
      <c r="G51" s="151">
        <v>150</v>
      </c>
    </row>
    <row r="52" spans="1:7" s="155" customFormat="1" ht="35.1" customHeight="1" x14ac:dyDescent="0.2">
      <c r="A52" s="156" t="s">
        <v>652</v>
      </c>
      <c r="B52" s="148" t="s">
        <v>595</v>
      </c>
      <c r="C52" s="148"/>
      <c r="D52" s="148" t="s">
        <v>1</v>
      </c>
      <c r="E52" s="148" t="s">
        <v>53</v>
      </c>
      <c r="F52" s="158" t="s">
        <v>604</v>
      </c>
      <c r="G52" s="151">
        <v>150</v>
      </c>
    </row>
    <row r="53" spans="1:7" s="155" customFormat="1" ht="35.1" customHeight="1" x14ac:dyDescent="0.2">
      <c r="A53" s="156" t="s">
        <v>652</v>
      </c>
      <c r="B53" s="148" t="s">
        <v>595</v>
      </c>
      <c r="C53" s="148" t="s">
        <v>280</v>
      </c>
      <c r="D53" s="148" t="s">
        <v>1</v>
      </c>
      <c r="E53" s="148" t="s">
        <v>297</v>
      </c>
      <c r="F53" s="150" t="s">
        <v>605</v>
      </c>
      <c r="G53" s="151">
        <v>172</v>
      </c>
    </row>
    <row r="54" spans="1:7" s="155" customFormat="1" ht="35.1" customHeight="1" x14ac:dyDescent="0.2">
      <c r="A54" s="156" t="s">
        <v>652</v>
      </c>
      <c r="B54" s="148" t="s">
        <v>595</v>
      </c>
      <c r="C54" s="148" t="s">
        <v>286</v>
      </c>
      <c r="D54" s="148" t="s">
        <v>1</v>
      </c>
      <c r="E54" s="148" t="s">
        <v>308</v>
      </c>
      <c r="F54" s="158" t="s">
        <v>610</v>
      </c>
      <c r="G54" s="151">
        <v>225</v>
      </c>
    </row>
    <row r="55" spans="1:7" s="155" customFormat="1" ht="35.1" customHeight="1" x14ac:dyDescent="0.2">
      <c r="A55" s="156" t="s">
        <v>652</v>
      </c>
      <c r="B55" s="148" t="s">
        <v>595</v>
      </c>
      <c r="C55" s="148"/>
      <c r="D55" s="148" t="s">
        <v>0</v>
      </c>
      <c r="E55" s="148" t="s">
        <v>98</v>
      </c>
      <c r="F55" s="158" t="s">
        <v>598</v>
      </c>
      <c r="G55" s="151">
        <v>125</v>
      </c>
    </row>
    <row r="56" spans="1:7" s="155" customFormat="1" ht="35.1" customHeight="1" x14ac:dyDescent="0.2">
      <c r="A56" s="156" t="s">
        <v>652</v>
      </c>
      <c r="B56" s="148" t="s">
        <v>595</v>
      </c>
      <c r="C56" s="148" t="s">
        <v>280</v>
      </c>
      <c r="D56" s="148" t="s">
        <v>0</v>
      </c>
      <c r="E56" s="148" t="s">
        <v>294</v>
      </c>
      <c r="F56" s="158" t="s">
        <v>599</v>
      </c>
      <c r="G56" s="151">
        <v>145</v>
      </c>
    </row>
    <row r="57" spans="1:7" s="155" customFormat="1" ht="35.1" customHeight="1" x14ac:dyDescent="0.2">
      <c r="A57" s="156" t="s">
        <v>652</v>
      </c>
      <c r="B57" s="148" t="s">
        <v>595</v>
      </c>
      <c r="C57" s="148"/>
      <c r="D57" s="148" t="s">
        <v>0</v>
      </c>
      <c r="E57" s="148" t="s">
        <v>50</v>
      </c>
      <c r="F57" s="158" t="s">
        <v>602</v>
      </c>
      <c r="G57" s="151">
        <v>135</v>
      </c>
    </row>
    <row r="58" spans="1:7" s="155" customFormat="1" ht="35.1" customHeight="1" x14ac:dyDescent="0.2">
      <c r="A58" s="156" t="s">
        <v>652</v>
      </c>
      <c r="B58" s="148" t="s">
        <v>595</v>
      </c>
      <c r="C58" s="148"/>
      <c r="D58" s="148" t="s">
        <v>0</v>
      </c>
      <c r="E58" s="148" t="s">
        <v>330</v>
      </c>
      <c r="F58" s="158" t="s">
        <v>626</v>
      </c>
      <c r="G58" s="151">
        <v>158</v>
      </c>
    </row>
    <row r="59" spans="1:7" s="155" customFormat="1" ht="35.1" customHeight="1" x14ac:dyDescent="0.2">
      <c r="A59" s="156" t="s">
        <v>652</v>
      </c>
      <c r="B59" s="148" t="s">
        <v>595</v>
      </c>
      <c r="C59" s="148" t="s">
        <v>280</v>
      </c>
      <c r="D59" s="148" t="s">
        <v>0</v>
      </c>
      <c r="E59" s="148" t="s">
        <v>296</v>
      </c>
      <c r="F59" s="158" t="s">
        <v>603</v>
      </c>
      <c r="G59" s="151">
        <v>160</v>
      </c>
    </row>
    <row r="60" spans="1:7" s="155" customFormat="1" ht="35.1" customHeight="1" x14ac:dyDescent="0.2">
      <c r="A60" s="156" t="s">
        <v>652</v>
      </c>
      <c r="B60" s="148" t="s">
        <v>595</v>
      </c>
      <c r="C60" s="148"/>
      <c r="D60" s="148" t="s">
        <v>0</v>
      </c>
      <c r="E60" s="148" t="s">
        <v>52</v>
      </c>
      <c r="F60" s="158" t="s">
        <v>606</v>
      </c>
      <c r="G60" s="151">
        <v>160</v>
      </c>
    </row>
    <row r="61" spans="1:7" s="155" customFormat="1" ht="35.1" customHeight="1" x14ac:dyDescent="0.2">
      <c r="A61" s="156" t="s">
        <v>652</v>
      </c>
      <c r="B61" s="148" t="s">
        <v>595</v>
      </c>
      <c r="C61" s="148" t="s">
        <v>280</v>
      </c>
      <c r="D61" s="148" t="s">
        <v>0</v>
      </c>
      <c r="E61" s="148" t="s">
        <v>298</v>
      </c>
      <c r="F61" s="150" t="s">
        <v>607</v>
      </c>
      <c r="G61" s="151">
        <v>182</v>
      </c>
    </row>
    <row r="62" spans="1:7" s="155" customFormat="1" ht="35.1" customHeight="1" x14ac:dyDescent="0.2">
      <c r="A62" s="156" t="s">
        <v>652</v>
      </c>
      <c r="B62" s="148" t="s">
        <v>595</v>
      </c>
      <c r="C62" s="148" t="s">
        <v>286</v>
      </c>
      <c r="D62" s="148" t="s">
        <v>0</v>
      </c>
      <c r="E62" s="148" t="s">
        <v>309</v>
      </c>
      <c r="F62" s="158" t="s">
        <v>611</v>
      </c>
      <c r="G62" s="151">
        <v>235</v>
      </c>
    </row>
    <row r="63" spans="1:7" s="155" customFormat="1" ht="35.1" customHeight="1" x14ac:dyDescent="0.2">
      <c r="A63" s="156" t="s">
        <v>652</v>
      </c>
      <c r="B63" s="148" t="s">
        <v>595</v>
      </c>
      <c r="C63" s="148" t="s">
        <v>291</v>
      </c>
      <c r="D63" s="148" t="s">
        <v>34</v>
      </c>
      <c r="E63" s="148" t="s">
        <v>612</v>
      </c>
      <c r="F63" s="158" t="s">
        <v>608</v>
      </c>
      <c r="G63" s="151">
        <v>185</v>
      </c>
    </row>
    <row r="64" spans="1:7" s="155" customFormat="1" ht="35.1" customHeight="1" x14ac:dyDescent="0.2">
      <c r="A64" s="156" t="s">
        <v>652</v>
      </c>
      <c r="B64" s="148" t="s">
        <v>595</v>
      </c>
      <c r="C64" s="148" t="s">
        <v>291</v>
      </c>
      <c r="D64" s="148" t="s">
        <v>34</v>
      </c>
      <c r="E64" s="148" t="s">
        <v>613</v>
      </c>
      <c r="F64" s="158" t="s">
        <v>609</v>
      </c>
      <c r="G64" s="151">
        <v>199</v>
      </c>
    </row>
    <row r="65" spans="1:7" s="155" customFormat="1" ht="35.1" customHeight="1" x14ac:dyDescent="0.2">
      <c r="A65" s="156"/>
      <c r="B65" s="148"/>
      <c r="C65" s="148"/>
      <c r="D65" s="148"/>
      <c r="E65" s="148"/>
      <c r="F65" s="158"/>
      <c r="G65" s="151"/>
    </row>
    <row r="66" spans="1:7" s="155" customFormat="1" ht="35.1" customHeight="1" x14ac:dyDescent="0.2">
      <c r="A66" s="156" t="s">
        <v>652</v>
      </c>
      <c r="B66" s="148" t="s">
        <v>99</v>
      </c>
      <c r="C66" s="157"/>
      <c r="D66" s="148" t="s">
        <v>1</v>
      </c>
      <c r="E66" s="148" t="s">
        <v>97</v>
      </c>
      <c r="F66" s="158" t="s">
        <v>171</v>
      </c>
      <c r="G66" s="151">
        <v>115</v>
      </c>
    </row>
    <row r="67" spans="1:7" s="155" customFormat="1" ht="35.1" customHeight="1" x14ac:dyDescent="0.2">
      <c r="A67" s="156" t="s">
        <v>652</v>
      </c>
      <c r="B67" s="148" t="s">
        <v>99</v>
      </c>
      <c r="C67" s="148"/>
      <c r="D67" s="148" t="s">
        <v>1</v>
      </c>
      <c r="E67" s="148" t="s">
        <v>51</v>
      </c>
      <c r="F67" s="158" t="s">
        <v>173</v>
      </c>
      <c r="G67" s="151">
        <v>139</v>
      </c>
    </row>
    <row r="68" spans="1:7" s="155" customFormat="1" ht="35.1" customHeight="1" x14ac:dyDescent="0.2">
      <c r="A68" s="156" t="s">
        <v>652</v>
      </c>
      <c r="B68" s="148" t="s">
        <v>99</v>
      </c>
      <c r="C68" s="148"/>
      <c r="D68" s="148" t="s">
        <v>1</v>
      </c>
      <c r="E68" s="148" t="s">
        <v>53</v>
      </c>
      <c r="F68" s="158" t="s">
        <v>175</v>
      </c>
      <c r="G68" s="151">
        <v>155</v>
      </c>
    </row>
    <row r="69" spans="1:7" s="155" customFormat="1" ht="35.1" customHeight="1" x14ac:dyDescent="0.2">
      <c r="A69" s="156" t="s">
        <v>652</v>
      </c>
      <c r="B69" s="148" t="s">
        <v>99</v>
      </c>
      <c r="C69" s="148"/>
      <c r="D69" s="148" t="s">
        <v>0</v>
      </c>
      <c r="E69" s="148" t="s">
        <v>50</v>
      </c>
      <c r="F69" s="158" t="s">
        <v>174</v>
      </c>
      <c r="G69" s="151">
        <v>149</v>
      </c>
    </row>
    <row r="70" spans="1:7" s="155" customFormat="1" ht="35.1" customHeight="1" x14ac:dyDescent="0.2">
      <c r="A70" s="156" t="s">
        <v>652</v>
      </c>
      <c r="B70" s="148" t="s">
        <v>99</v>
      </c>
      <c r="C70" s="157"/>
      <c r="D70" s="148" t="s">
        <v>0</v>
      </c>
      <c r="E70" s="148" t="s">
        <v>98</v>
      </c>
      <c r="F70" s="158" t="s">
        <v>172</v>
      </c>
      <c r="G70" s="151">
        <v>125</v>
      </c>
    </row>
    <row r="71" spans="1:7" s="155" customFormat="1" ht="35.1" customHeight="1" x14ac:dyDescent="0.2">
      <c r="A71" s="156" t="s">
        <v>652</v>
      </c>
      <c r="B71" s="148" t="s">
        <v>99</v>
      </c>
      <c r="C71" s="148"/>
      <c r="D71" s="148" t="s">
        <v>0</v>
      </c>
      <c r="E71" s="148" t="s">
        <v>52</v>
      </c>
      <c r="F71" s="158" t="s">
        <v>176</v>
      </c>
      <c r="G71" s="151">
        <v>165</v>
      </c>
    </row>
    <row r="72" spans="1:7" s="155" customFormat="1" ht="35.1" customHeight="1" x14ac:dyDescent="0.2">
      <c r="A72" s="156" t="s">
        <v>652</v>
      </c>
      <c r="B72" s="148" t="s">
        <v>99</v>
      </c>
      <c r="C72" s="148" t="s">
        <v>291</v>
      </c>
      <c r="D72" s="148" t="s">
        <v>34</v>
      </c>
      <c r="E72" s="148" t="s">
        <v>285</v>
      </c>
      <c r="F72" s="158" t="s">
        <v>177</v>
      </c>
      <c r="G72" s="151">
        <v>193</v>
      </c>
    </row>
    <row r="73" spans="1:7" s="155" customFormat="1" ht="35.1" customHeight="1" x14ac:dyDescent="0.2">
      <c r="A73" s="156" t="s">
        <v>652</v>
      </c>
      <c r="B73" s="148" t="s">
        <v>99</v>
      </c>
      <c r="C73" s="148" t="s">
        <v>291</v>
      </c>
      <c r="D73" s="148" t="s">
        <v>34</v>
      </c>
      <c r="E73" s="148" t="s">
        <v>292</v>
      </c>
      <c r="F73" s="158" t="s">
        <v>178</v>
      </c>
      <c r="G73" s="151">
        <v>200</v>
      </c>
    </row>
    <row r="74" spans="1:7" s="155" customFormat="1" ht="35.1" customHeight="1" x14ac:dyDescent="0.2">
      <c r="A74" s="156"/>
      <c r="B74" s="148"/>
      <c r="C74" s="148"/>
      <c r="D74" s="148"/>
      <c r="E74" s="148"/>
      <c r="F74" s="158"/>
      <c r="G74" s="151"/>
    </row>
    <row r="75" spans="1:7" s="4" customFormat="1" ht="35.1" customHeight="1" x14ac:dyDescent="0.2">
      <c r="A75" s="156" t="s">
        <v>652</v>
      </c>
      <c r="B75" s="148" t="s">
        <v>408</v>
      </c>
      <c r="C75" s="157"/>
      <c r="D75" s="148" t="s">
        <v>1</v>
      </c>
      <c r="E75" s="148" t="s">
        <v>97</v>
      </c>
      <c r="F75" s="158" t="s">
        <v>193</v>
      </c>
      <c r="G75" s="151">
        <v>115</v>
      </c>
    </row>
    <row r="76" spans="1:7" s="4" customFormat="1" ht="35.1" customHeight="1" x14ac:dyDescent="0.2">
      <c r="A76" s="156" t="s">
        <v>652</v>
      </c>
      <c r="B76" s="148" t="s">
        <v>408</v>
      </c>
      <c r="C76" s="148" t="s">
        <v>280</v>
      </c>
      <c r="D76" s="148" t="s">
        <v>1</v>
      </c>
      <c r="E76" s="148" t="s">
        <v>293</v>
      </c>
      <c r="F76" s="158" t="s">
        <v>299</v>
      </c>
      <c r="G76" s="151">
        <v>135</v>
      </c>
    </row>
    <row r="77" spans="1:7" s="4" customFormat="1" ht="35.1" customHeight="1" x14ac:dyDescent="0.2">
      <c r="A77" s="156" t="s">
        <v>652</v>
      </c>
      <c r="B77" s="148" t="s">
        <v>408</v>
      </c>
      <c r="C77" s="148"/>
      <c r="D77" s="148" t="s">
        <v>1</v>
      </c>
      <c r="E77" s="148" t="s">
        <v>51</v>
      </c>
      <c r="F77" s="158" t="s">
        <v>195</v>
      </c>
      <c r="G77" s="151">
        <v>135</v>
      </c>
    </row>
    <row r="78" spans="1:7" s="4" customFormat="1" ht="35.1" customHeight="1" x14ac:dyDescent="0.2">
      <c r="A78" s="156" t="s">
        <v>652</v>
      </c>
      <c r="B78" s="148" t="s">
        <v>408</v>
      </c>
      <c r="C78" s="148"/>
      <c r="D78" s="148" t="s">
        <v>1</v>
      </c>
      <c r="E78" s="148" t="s">
        <v>618</v>
      </c>
      <c r="F78" s="158" t="s">
        <v>617</v>
      </c>
      <c r="G78" s="151">
        <v>148</v>
      </c>
    </row>
    <row r="79" spans="1:7" s="4" customFormat="1" ht="35.1" customHeight="1" x14ac:dyDescent="0.2">
      <c r="A79" s="156" t="s">
        <v>652</v>
      </c>
      <c r="B79" s="148" t="s">
        <v>408</v>
      </c>
      <c r="C79" s="148"/>
      <c r="D79" s="148" t="s">
        <v>1</v>
      </c>
      <c r="E79" s="148" t="s">
        <v>53</v>
      </c>
      <c r="F79" s="158" t="s">
        <v>197</v>
      </c>
      <c r="G79" s="151">
        <v>150</v>
      </c>
    </row>
    <row r="80" spans="1:7" s="4" customFormat="1" ht="35.1" customHeight="1" x14ac:dyDescent="0.2">
      <c r="A80" s="156" t="s">
        <v>652</v>
      </c>
      <c r="B80" s="148" t="s">
        <v>408</v>
      </c>
      <c r="C80" s="148" t="s">
        <v>280</v>
      </c>
      <c r="D80" s="148" t="s">
        <v>1</v>
      </c>
      <c r="E80" s="148" t="s">
        <v>295</v>
      </c>
      <c r="F80" s="158" t="s">
        <v>302</v>
      </c>
      <c r="G80" s="151">
        <v>150</v>
      </c>
    </row>
    <row r="81" spans="1:7" s="4" customFormat="1" ht="35.1" customHeight="1" x14ac:dyDescent="0.2">
      <c r="A81" s="156" t="s">
        <v>652</v>
      </c>
      <c r="B81" s="148" t="s">
        <v>408</v>
      </c>
      <c r="C81" s="148" t="s">
        <v>280</v>
      </c>
      <c r="D81" s="148" t="s">
        <v>1</v>
      </c>
      <c r="E81" s="148" t="s">
        <v>297</v>
      </c>
      <c r="F81" s="150" t="s">
        <v>305</v>
      </c>
      <c r="G81" s="151">
        <v>172</v>
      </c>
    </row>
    <row r="82" spans="1:7" ht="35.1" customHeight="1" x14ac:dyDescent="0.2">
      <c r="A82" s="156" t="s">
        <v>652</v>
      </c>
      <c r="B82" s="148" t="s">
        <v>408</v>
      </c>
      <c r="C82" s="148" t="s">
        <v>286</v>
      </c>
      <c r="D82" s="148" t="s">
        <v>1</v>
      </c>
      <c r="E82" s="148" t="s">
        <v>308</v>
      </c>
      <c r="F82" s="158" t="s">
        <v>235</v>
      </c>
      <c r="G82" s="151">
        <v>225</v>
      </c>
    </row>
    <row r="83" spans="1:7" s="4" customFormat="1" ht="35.1" customHeight="1" x14ac:dyDescent="0.2">
      <c r="A83" s="156" t="s">
        <v>652</v>
      </c>
      <c r="B83" s="148" t="s">
        <v>408</v>
      </c>
      <c r="C83" s="148"/>
      <c r="D83" s="148" t="s">
        <v>0</v>
      </c>
      <c r="E83" s="148" t="s">
        <v>300</v>
      </c>
      <c r="F83" s="158" t="s">
        <v>194</v>
      </c>
      <c r="G83" s="151">
        <v>125</v>
      </c>
    </row>
    <row r="84" spans="1:7" s="4" customFormat="1" ht="35.1" customHeight="1" x14ac:dyDescent="0.2">
      <c r="A84" s="156" t="s">
        <v>652</v>
      </c>
      <c r="B84" s="148" t="s">
        <v>408</v>
      </c>
      <c r="C84" s="148" t="s">
        <v>280</v>
      </c>
      <c r="D84" s="148" t="s">
        <v>0</v>
      </c>
      <c r="E84" s="148" t="s">
        <v>294</v>
      </c>
      <c r="F84" s="158" t="s">
        <v>301</v>
      </c>
      <c r="G84" s="151">
        <v>145</v>
      </c>
    </row>
    <row r="85" spans="1:7" s="4" customFormat="1" ht="35.1" customHeight="1" x14ac:dyDescent="0.2">
      <c r="A85" s="156" t="s">
        <v>652</v>
      </c>
      <c r="B85" s="148" t="s">
        <v>408</v>
      </c>
      <c r="C85" s="148"/>
      <c r="D85" s="148" t="s">
        <v>0</v>
      </c>
      <c r="E85" s="148" t="s">
        <v>303</v>
      </c>
      <c r="F85" s="158" t="s">
        <v>196</v>
      </c>
      <c r="G85" s="151">
        <v>145</v>
      </c>
    </row>
    <row r="86" spans="1:7" s="4" customFormat="1" ht="35.1" customHeight="1" x14ac:dyDescent="0.2">
      <c r="A86" s="156" t="s">
        <v>652</v>
      </c>
      <c r="B86" s="148" t="s">
        <v>408</v>
      </c>
      <c r="C86" s="148" t="s">
        <v>280</v>
      </c>
      <c r="D86" s="148" t="s">
        <v>0</v>
      </c>
      <c r="E86" s="148" t="s">
        <v>296</v>
      </c>
      <c r="F86" s="158" t="s">
        <v>304</v>
      </c>
      <c r="G86" s="151">
        <v>160</v>
      </c>
    </row>
    <row r="87" spans="1:7" s="4" customFormat="1" ht="35.1" customHeight="1" x14ac:dyDescent="0.2">
      <c r="A87" s="156" t="s">
        <v>652</v>
      </c>
      <c r="B87" s="148" t="s">
        <v>408</v>
      </c>
      <c r="C87" s="148"/>
      <c r="D87" s="148" t="s">
        <v>0</v>
      </c>
      <c r="E87" s="148" t="s">
        <v>619</v>
      </c>
      <c r="F87" s="158" t="s">
        <v>620</v>
      </c>
      <c r="G87" s="151">
        <v>158</v>
      </c>
    </row>
    <row r="88" spans="1:7" s="4" customFormat="1" ht="35.1" customHeight="1" x14ac:dyDescent="0.2">
      <c r="A88" s="156" t="s">
        <v>652</v>
      </c>
      <c r="B88" s="148" t="s">
        <v>408</v>
      </c>
      <c r="C88" s="148"/>
      <c r="D88" s="148" t="s">
        <v>0</v>
      </c>
      <c r="E88" s="148" t="s">
        <v>52</v>
      </c>
      <c r="F88" s="158" t="s">
        <v>198</v>
      </c>
      <c r="G88" s="151">
        <v>160</v>
      </c>
    </row>
    <row r="89" spans="1:7" ht="35.1" customHeight="1" x14ac:dyDescent="0.2">
      <c r="A89" s="156" t="s">
        <v>652</v>
      </c>
      <c r="B89" s="148" t="s">
        <v>408</v>
      </c>
      <c r="C89" s="148" t="s">
        <v>280</v>
      </c>
      <c r="D89" s="148" t="s">
        <v>0</v>
      </c>
      <c r="E89" s="148" t="s">
        <v>298</v>
      </c>
      <c r="F89" s="150" t="s">
        <v>306</v>
      </c>
      <c r="G89" s="151">
        <v>182</v>
      </c>
    </row>
    <row r="90" spans="1:7" ht="35.1" customHeight="1" x14ac:dyDescent="0.2">
      <c r="A90" s="156" t="s">
        <v>652</v>
      </c>
      <c r="B90" s="148" t="s">
        <v>408</v>
      </c>
      <c r="C90" s="148" t="s">
        <v>286</v>
      </c>
      <c r="D90" s="148" t="s">
        <v>0</v>
      </c>
      <c r="E90" s="148" t="s">
        <v>309</v>
      </c>
      <c r="F90" s="158" t="s">
        <v>236</v>
      </c>
      <c r="G90" s="151">
        <v>235</v>
      </c>
    </row>
    <row r="91" spans="1:7" ht="35.1" customHeight="1" x14ac:dyDescent="0.2">
      <c r="A91" s="156" t="s">
        <v>652</v>
      </c>
      <c r="B91" s="148" t="s">
        <v>408</v>
      </c>
      <c r="C91" s="148" t="s">
        <v>291</v>
      </c>
      <c r="D91" s="148" t="s">
        <v>34</v>
      </c>
      <c r="E91" s="148" t="s">
        <v>285</v>
      </c>
      <c r="F91" s="158" t="s">
        <v>307</v>
      </c>
      <c r="G91" s="151">
        <v>185</v>
      </c>
    </row>
    <row r="92" spans="1:7" ht="35.1" customHeight="1" x14ac:dyDescent="0.2">
      <c r="A92" s="156" t="s">
        <v>652</v>
      </c>
      <c r="B92" s="148" t="s">
        <v>408</v>
      </c>
      <c r="C92" s="148" t="s">
        <v>291</v>
      </c>
      <c r="D92" s="148" t="s">
        <v>34</v>
      </c>
      <c r="E92" s="148" t="s">
        <v>292</v>
      </c>
      <c r="F92" s="158" t="s">
        <v>199</v>
      </c>
      <c r="G92" s="151">
        <v>199</v>
      </c>
    </row>
    <row r="93" spans="1:7" ht="35.1" customHeight="1" x14ac:dyDescent="0.2">
      <c r="A93" s="156"/>
      <c r="B93" s="148"/>
      <c r="C93" s="148"/>
      <c r="D93" s="148"/>
      <c r="E93" s="148"/>
      <c r="F93" s="158"/>
      <c r="G93" s="151"/>
    </row>
    <row r="94" spans="1:7" ht="35.1" customHeight="1" x14ac:dyDescent="0.2">
      <c r="A94" s="156" t="s">
        <v>138</v>
      </c>
      <c r="B94" s="148" t="s">
        <v>253</v>
      </c>
      <c r="C94" s="157"/>
      <c r="D94" s="148" t="s">
        <v>1</v>
      </c>
      <c r="E94" s="148" t="s">
        <v>97</v>
      </c>
      <c r="F94" s="158" t="s">
        <v>118</v>
      </c>
      <c r="G94" s="151">
        <v>115</v>
      </c>
    </row>
    <row r="95" spans="1:7" ht="35.1" customHeight="1" x14ac:dyDescent="0.2">
      <c r="A95" s="156" t="s">
        <v>138</v>
      </c>
      <c r="B95" s="148" t="s">
        <v>253</v>
      </c>
      <c r="C95" s="157"/>
      <c r="D95" s="148" t="s">
        <v>1</v>
      </c>
      <c r="E95" s="148" t="s">
        <v>51</v>
      </c>
      <c r="F95" s="158" t="s">
        <v>119</v>
      </c>
      <c r="G95" s="151">
        <v>135</v>
      </c>
    </row>
    <row r="96" spans="1:7" ht="35.1" customHeight="1" x14ac:dyDescent="0.2">
      <c r="A96" s="156" t="s">
        <v>138</v>
      </c>
      <c r="B96" s="148" t="s">
        <v>253</v>
      </c>
      <c r="C96" s="148" t="s">
        <v>291</v>
      </c>
      <c r="D96" s="148" t="s">
        <v>34</v>
      </c>
      <c r="E96" s="148" t="s">
        <v>285</v>
      </c>
      <c r="F96" s="158" t="s">
        <v>120</v>
      </c>
      <c r="G96" s="151">
        <v>193</v>
      </c>
    </row>
    <row r="97" spans="1:7" ht="35.1" customHeight="1" x14ac:dyDescent="0.2">
      <c r="A97" s="156"/>
      <c r="B97" s="148"/>
      <c r="C97" s="148"/>
      <c r="D97" s="148"/>
      <c r="E97" s="148"/>
      <c r="F97" s="150"/>
      <c r="G97" s="151"/>
    </row>
    <row r="98" spans="1:7" ht="35.1" customHeight="1" x14ac:dyDescent="0.2">
      <c r="A98" s="156" t="s">
        <v>138</v>
      </c>
      <c r="B98" s="148" t="s">
        <v>247</v>
      </c>
      <c r="C98" s="159" t="s">
        <v>251</v>
      </c>
      <c r="D98" s="148" t="s">
        <v>1</v>
      </c>
      <c r="E98" s="148" t="s">
        <v>97</v>
      </c>
      <c r="F98" s="150" t="s">
        <v>106</v>
      </c>
      <c r="G98" s="151">
        <v>89</v>
      </c>
    </row>
    <row r="99" spans="1:7" ht="35.1" customHeight="1" x14ac:dyDescent="0.2">
      <c r="A99" s="156" t="s">
        <v>138</v>
      </c>
      <c r="B99" s="148" t="s">
        <v>247</v>
      </c>
      <c r="C99" s="159" t="s">
        <v>251</v>
      </c>
      <c r="D99" s="148" t="s">
        <v>1</v>
      </c>
      <c r="E99" s="148" t="s">
        <v>51</v>
      </c>
      <c r="F99" s="150" t="s">
        <v>107</v>
      </c>
      <c r="G99" s="151">
        <v>109</v>
      </c>
    </row>
    <row r="100" spans="1:7" ht="35.1" customHeight="1" x14ac:dyDescent="0.2">
      <c r="A100" s="367"/>
      <c r="B100" s="368"/>
      <c r="C100" s="368"/>
      <c r="D100" s="367"/>
      <c r="E100" s="367"/>
      <c r="F100" s="367"/>
      <c r="G100" s="367"/>
    </row>
    <row r="101" spans="1:7" ht="35.1" customHeight="1" x14ac:dyDescent="0.2">
      <c r="A101" s="156" t="s">
        <v>138</v>
      </c>
      <c r="B101" s="148" t="s">
        <v>241</v>
      </c>
      <c r="C101" s="159" t="s">
        <v>251</v>
      </c>
      <c r="D101" s="148" t="s">
        <v>1</v>
      </c>
      <c r="E101" s="148" t="s">
        <v>97</v>
      </c>
      <c r="F101" s="150" t="s">
        <v>113</v>
      </c>
      <c r="G101" s="151">
        <v>89</v>
      </c>
    </row>
    <row r="102" spans="1:7" ht="35.1" customHeight="1" x14ac:dyDescent="0.2">
      <c r="A102" s="156" t="s">
        <v>138</v>
      </c>
      <c r="B102" s="148" t="s">
        <v>241</v>
      </c>
      <c r="C102" s="159" t="s">
        <v>251</v>
      </c>
      <c r="D102" s="148" t="s">
        <v>1</v>
      </c>
      <c r="E102" s="148" t="s">
        <v>51</v>
      </c>
      <c r="F102" s="158" t="s">
        <v>114</v>
      </c>
      <c r="G102" s="151">
        <v>109</v>
      </c>
    </row>
    <row r="103" spans="1:7" ht="35.1" customHeight="1" x14ac:dyDescent="0.2">
      <c r="A103" s="156"/>
      <c r="B103" s="148"/>
      <c r="C103" s="148"/>
      <c r="D103" s="148"/>
      <c r="E103" s="148"/>
      <c r="F103" s="158"/>
      <c r="G103" s="151"/>
    </row>
    <row r="104" spans="1:7" ht="35.1" customHeight="1" x14ac:dyDescent="0.2">
      <c r="A104" s="156" t="s">
        <v>138</v>
      </c>
      <c r="B104" s="148" t="s">
        <v>242</v>
      </c>
      <c r="C104" s="159" t="s">
        <v>252</v>
      </c>
      <c r="D104" s="148" t="s">
        <v>1</v>
      </c>
      <c r="E104" s="148" t="s">
        <v>97</v>
      </c>
      <c r="F104" s="158" t="s">
        <v>228</v>
      </c>
      <c r="G104" s="151">
        <v>89</v>
      </c>
    </row>
    <row r="105" spans="1:7" ht="35.1" customHeight="1" x14ac:dyDescent="0.2">
      <c r="A105" s="156" t="s">
        <v>138</v>
      </c>
      <c r="B105" s="148" t="s">
        <v>242</v>
      </c>
      <c r="C105" s="159" t="s">
        <v>252</v>
      </c>
      <c r="D105" s="148" t="s">
        <v>1</v>
      </c>
      <c r="E105" s="148" t="s">
        <v>51</v>
      </c>
      <c r="F105" s="158" t="s">
        <v>229</v>
      </c>
      <c r="G105" s="151">
        <v>109</v>
      </c>
    </row>
    <row r="106" spans="1:7" ht="35.1" customHeight="1" x14ac:dyDescent="0.2">
      <c r="A106" s="156"/>
      <c r="B106" s="148"/>
      <c r="C106" s="148"/>
      <c r="D106" s="148"/>
      <c r="E106" s="148"/>
      <c r="F106" s="158"/>
      <c r="G106" s="151"/>
    </row>
    <row r="107" spans="1:7" ht="35.1" customHeight="1" x14ac:dyDescent="0.2">
      <c r="A107" s="156" t="s">
        <v>138</v>
      </c>
      <c r="B107" s="148" t="s">
        <v>162</v>
      </c>
      <c r="C107" s="148"/>
      <c r="D107" s="148" t="s">
        <v>1</v>
      </c>
      <c r="E107" s="148" t="s">
        <v>97</v>
      </c>
      <c r="F107" s="158" t="s">
        <v>115</v>
      </c>
      <c r="G107" s="151">
        <v>115</v>
      </c>
    </row>
    <row r="108" spans="1:7" ht="35.1" customHeight="1" x14ac:dyDescent="0.2">
      <c r="A108" s="156" t="s">
        <v>138</v>
      </c>
      <c r="B108" s="148" t="s">
        <v>162</v>
      </c>
      <c r="C108" s="148"/>
      <c r="D108" s="148" t="s">
        <v>1</v>
      </c>
      <c r="E108" s="148" t="s">
        <v>51</v>
      </c>
      <c r="F108" s="158" t="s">
        <v>116</v>
      </c>
      <c r="G108" s="151">
        <v>135</v>
      </c>
    </row>
    <row r="109" spans="1:7" ht="35.1" customHeight="1" x14ac:dyDescent="0.2">
      <c r="A109" s="156" t="s">
        <v>138</v>
      </c>
      <c r="B109" s="148" t="s">
        <v>162</v>
      </c>
      <c r="C109" s="148" t="s">
        <v>291</v>
      </c>
      <c r="D109" s="148" t="s">
        <v>34</v>
      </c>
      <c r="E109" s="148" t="s">
        <v>285</v>
      </c>
      <c r="F109" s="158" t="s">
        <v>117</v>
      </c>
      <c r="G109" s="151">
        <v>193</v>
      </c>
    </row>
    <row r="110" spans="1:7" ht="35.1" customHeight="1" x14ac:dyDescent="0.2">
      <c r="A110" s="156"/>
      <c r="B110" s="148"/>
      <c r="C110" s="148"/>
      <c r="D110" s="148"/>
      <c r="E110" s="148"/>
      <c r="F110" s="158"/>
      <c r="G110" s="151"/>
    </row>
    <row r="111" spans="1:7" ht="35.1" customHeight="1" x14ac:dyDescent="0.2">
      <c r="A111" s="156" t="s">
        <v>138</v>
      </c>
      <c r="B111" s="148" t="s">
        <v>243</v>
      </c>
      <c r="C111" s="159"/>
      <c r="D111" s="148" t="s">
        <v>1</v>
      </c>
      <c r="E111" s="148" t="s">
        <v>97</v>
      </c>
      <c r="F111" s="158" t="s">
        <v>171</v>
      </c>
      <c r="G111" s="151">
        <v>115</v>
      </c>
    </row>
    <row r="112" spans="1:7" ht="35.1" customHeight="1" x14ac:dyDescent="0.2">
      <c r="A112" s="156" t="s">
        <v>138</v>
      </c>
      <c r="B112" s="148" t="s">
        <v>243</v>
      </c>
      <c r="C112" s="159"/>
      <c r="D112" s="148" t="s">
        <v>1</v>
      </c>
      <c r="E112" s="148" t="s">
        <v>51</v>
      </c>
      <c r="F112" s="158" t="s">
        <v>173</v>
      </c>
      <c r="G112" s="151">
        <v>139</v>
      </c>
    </row>
    <row r="113" spans="1:7" ht="35.1" customHeight="1" x14ac:dyDescent="0.2">
      <c r="A113" s="156" t="s">
        <v>138</v>
      </c>
      <c r="B113" s="148" t="s">
        <v>243</v>
      </c>
      <c r="C113" s="159"/>
      <c r="D113" s="148" t="s">
        <v>1</v>
      </c>
      <c r="E113" s="148" t="s">
        <v>53</v>
      </c>
      <c r="F113" s="158" t="s">
        <v>175</v>
      </c>
      <c r="G113" s="151">
        <v>155</v>
      </c>
    </row>
    <row r="114" spans="1:7" ht="35.1" customHeight="1" x14ac:dyDescent="0.2">
      <c r="A114" s="156" t="s">
        <v>138</v>
      </c>
      <c r="B114" s="148" t="s">
        <v>243</v>
      </c>
      <c r="C114" s="148" t="s">
        <v>291</v>
      </c>
      <c r="D114" s="148" t="s">
        <v>34</v>
      </c>
      <c r="E114" s="148" t="s">
        <v>285</v>
      </c>
      <c r="F114" s="158" t="s">
        <v>177</v>
      </c>
      <c r="G114" s="151">
        <v>193</v>
      </c>
    </row>
    <row r="115" spans="1:7" ht="35.1" customHeight="1" x14ac:dyDescent="0.2">
      <c r="A115" s="156" t="s">
        <v>138</v>
      </c>
      <c r="B115" s="148" t="s">
        <v>243</v>
      </c>
      <c r="C115" s="148" t="s">
        <v>291</v>
      </c>
      <c r="D115" s="148" t="s">
        <v>34</v>
      </c>
      <c r="E115" s="148" t="s">
        <v>292</v>
      </c>
      <c r="F115" s="158" t="s">
        <v>178</v>
      </c>
      <c r="G115" s="151">
        <v>200</v>
      </c>
    </row>
    <row r="116" spans="1:7" ht="35.1" customHeight="1" x14ac:dyDescent="0.2">
      <c r="A116" s="367"/>
      <c r="B116" s="368"/>
      <c r="C116" s="368"/>
      <c r="D116" s="367"/>
      <c r="E116" s="367"/>
      <c r="F116" s="367"/>
      <c r="G116" s="367"/>
    </row>
    <row r="117" spans="1:7" ht="35.1" customHeight="1" x14ac:dyDescent="0.2">
      <c r="A117" s="156" t="s">
        <v>138</v>
      </c>
      <c r="B117" s="148" t="s">
        <v>244</v>
      </c>
      <c r="C117" s="159"/>
      <c r="D117" s="148" t="s">
        <v>1</v>
      </c>
      <c r="E117" s="148" t="s">
        <v>97</v>
      </c>
      <c r="F117" s="158" t="s">
        <v>222</v>
      </c>
      <c r="G117" s="151">
        <v>115</v>
      </c>
    </row>
    <row r="118" spans="1:7" ht="35.1" customHeight="1" x14ac:dyDescent="0.2">
      <c r="A118" s="156" t="s">
        <v>138</v>
      </c>
      <c r="B118" s="148" t="s">
        <v>244</v>
      </c>
      <c r="C118" s="159"/>
      <c r="D118" s="148" t="s">
        <v>1</v>
      </c>
      <c r="E118" s="148" t="s">
        <v>51</v>
      </c>
      <c r="F118" s="158" t="s">
        <v>223</v>
      </c>
      <c r="G118" s="151">
        <v>135</v>
      </c>
    </row>
    <row r="119" spans="1:7" ht="35.1" customHeight="1" x14ac:dyDescent="0.2">
      <c r="A119" s="156"/>
      <c r="B119" s="148"/>
      <c r="C119" s="157"/>
      <c r="D119" s="148"/>
      <c r="E119" s="148"/>
      <c r="F119" s="158"/>
      <c r="G119" s="164"/>
    </row>
    <row r="120" spans="1:7" ht="35.1" customHeight="1" x14ac:dyDescent="0.2">
      <c r="A120" s="156" t="s">
        <v>5</v>
      </c>
      <c r="B120" s="148" t="s">
        <v>245</v>
      </c>
      <c r="C120" s="159" t="s">
        <v>248</v>
      </c>
      <c r="D120" s="148" t="s">
        <v>1</v>
      </c>
      <c r="E120" s="148" t="s">
        <v>97</v>
      </c>
      <c r="F120" s="158" t="s">
        <v>102</v>
      </c>
      <c r="G120" s="151">
        <v>89</v>
      </c>
    </row>
    <row r="121" spans="1:7" ht="35.1" customHeight="1" x14ac:dyDescent="0.2">
      <c r="A121" s="156" t="s">
        <v>5</v>
      </c>
      <c r="B121" s="148" t="s">
        <v>245</v>
      </c>
      <c r="C121" s="159" t="s">
        <v>248</v>
      </c>
      <c r="D121" s="148" t="s">
        <v>1</v>
      </c>
      <c r="E121" s="148" t="s">
        <v>51</v>
      </c>
      <c r="F121" s="158" t="s">
        <v>103</v>
      </c>
      <c r="G121" s="151">
        <v>109</v>
      </c>
    </row>
    <row r="122" spans="1:7" ht="35.1" customHeight="1" x14ac:dyDescent="0.2">
      <c r="A122" s="156"/>
      <c r="B122" s="148"/>
      <c r="C122" s="159"/>
      <c r="D122" s="148"/>
      <c r="E122" s="148"/>
      <c r="F122" s="158"/>
      <c r="G122" s="151"/>
    </row>
    <row r="123" spans="1:7" ht="35.1" customHeight="1" x14ac:dyDescent="0.2">
      <c r="A123" s="156" t="s">
        <v>5</v>
      </c>
      <c r="B123" s="148" t="s">
        <v>240</v>
      </c>
      <c r="C123" s="159" t="s">
        <v>251</v>
      </c>
      <c r="D123" s="148" t="s">
        <v>1</v>
      </c>
      <c r="E123" s="148" t="s">
        <v>97</v>
      </c>
      <c r="F123" s="158" t="s">
        <v>104</v>
      </c>
      <c r="G123" s="151">
        <v>89</v>
      </c>
    </row>
    <row r="124" spans="1:7" ht="35.1" customHeight="1" x14ac:dyDescent="0.2">
      <c r="A124" s="156" t="s">
        <v>5</v>
      </c>
      <c r="B124" s="148" t="s">
        <v>240</v>
      </c>
      <c r="C124" s="159" t="s">
        <v>251</v>
      </c>
      <c r="D124" s="148" t="s">
        <v>1</v>
      </c>
      <c r="E124" s="148" t="s">
        <v>51</v>
      </c>
      <c r="F124" s="158" t="s">
        <v>105</v>
      </c>
      <c r="G124" s="151">
        <v>109</v>
      </c>
    </row>
    <row r="125" spans="1:7" ht="35.1" customHeight="1" x14ac:dyDescent="0.2">
      <c r="A125" s="156"/>
      <c r="B125" s="148"/>
      <c r="C125" s="159"/>
      <c r="D125" s="148"/>
      <c r="E125" s="148"/>
      <c r="F125" s="158"/>
      <c r="G125" s="151"/>
    </row>
    <row r="126" spans="1:7" ht="35.1" customHeight="1" x14ac:dyDescent="0.2">
      <c r="A126" s="156" t="s">
        <v>5</v>
      </c>
      <c r="B126" s="148" t="s">
        <v>64</v>
      </c>
      <c r="C126" s="159"/>
      <c r="D126" s="148" t="s">
        <v>1</v>
      </c>
      <c r="E126" s="148" t="s">
        <v>97</v>
      </c>
      <c r="F126" s="158" t="s">
        <v>215</v>
      </c>
      <c r="G126" s="151">
        <v>115</v>
      </c>
    </row>
    <row r="127" spans="1:7" ht="35.1" customHeight="1" x14ac:dyDescent="0.2">
      <c r="A127" s="156" t="s">
        <v>5</v>
      </c>
      <c r="B127" s="148" t="s">
        <v>64</v>
      </c>
      <c r="C127" s="148" t="s">
        <v>280</v>
      </c>
      <c r="D127" s="148" t="s">
        <v>1</v>
      </c>
      <c r="E127" s="148" t="s">
        <v>281</v>
      </c>
      <c r="F127" s="158" t="s">
        <v>310</v>
      </c>
      <c r="G127" s="151">
        <v>135</v>
      </c>
    </row>
    <row r="128" spans="1:7" ht="35.1" customHeight="1" x14ac:dyDescent="0.2">
      <c r="A128" s="156" t="s">
        <v>5</v>
      </c>
      <c r="B128" s="148" t="s">
        <v>64</v>
      </c>
      <c r="C128" s="159"/>
      <c r="D128" s="148" t="s">
        <v>1</v>
      </c>
      <c r="E128" s="148" t="s">
        <v>51</v>
      </c>
      <c r="F128" s="158" t="s">
        <v>216</v>
      </c>
      <c r="G128" s="151">
        <v>135</v>
      </c>
    </row>
    <row r="129" spans="1:7" ht="35.1" customHeight="1" x14ac:dyDescent="0.2">
      <c r="A129" s="156" t="s">
        <v>5</v>
      </c>
      <c r="B129" s="148" t="s">
        <v>64</v>
      </c>
      <c r="C129" s="148" t="s">
        <v>280</v>
      </c>
      <c r="D129" s="148" t="s">
        <v>1</v>
      </c>
      <c r="E129" s="148" t="s">
        <v>295</v>
      </c>
      <c r="F129" s="158" t="s">
        <v>311</v>
      </c>
      <c r="G129" s="151">
        <v>150</v>
      </c>
    </row>
    <row r="130" spans="1:7" ht="35.1" customHeight="1" x14ac:dyDescent="0.2">
      <c r="A130" s="156" t="s">
        <v>5</v>
      </c>
      <c r="B130" s="148" t="s">
        <v>64</v>
      </c>
      <c r="C130" s="148" t="s">
        <v>291</v>
      </c>
      <c r="D130" s="148" t="s">
        <v>34</v>
      </c>
      <c r="E130" s="148" t="s">
        <v>285</v>
      </c>
      <c r="F130" s="158" t="s">
        <v>217</v>
      </c>
      <c r="G130" s="151">
        <v>185</v>
      </c>
    </row>
    <row r="131" spans="1:7" ht="35.1" customHeight="1" x14ac:dyDescent="0.2">
      <c r="A131" s="156" t="s">
        <v>5</v>
      </c>
      <c r="B131" s="148" t="s">
        <v>64</v>
      </c>
      <c r="C131" s="148" t="s">
        <v>286</v>
      </c>
      <c r="D131" s="148" t="s">
        <v>1</v>
      </c>
      <c r="E131" s="148" t="s">
        <v>239</v>
      </c>
      <c r="F131" s="150" t="s">
        <v>234</v>
      </c>
      <c r="G131" s="151">
        <v>225</v>
      </c>
    </row>
    <row r="132" spans="1:7" ht="35.1" customHeight="1" x14ac:dyDescent="0.2">
      <c r="A132" s="367"/>
      <c r="B132" s="368"/>
      <c r="C132" s="368"/>
      <c r="D132" s="367"/>
      <c r="E132" s="367"/>
      <c r="F132" s="367"/>
      <c r="G132" s="367"/>
    </row>
    <row r="133" spans="1:7" ht="35.1" customHeight="1" x14ac:dyDescent="0.2">
      <c r="A133" s="156" t="s">
        <v>5</v>
      </c>
      <c r="B133" s="148" t="s">
        <v>277</v>
      </c>
      <c r="C133" s="306"/>
      <c r="D133" s="148" t="s">
        <v>1</v>
      </c>
      <c r="E133" s="148" t="s">
        <v>97</v>
      </c>
      <c r="F133" s="158" t="s">
        <v>259</v>
      </c>
      <c r="G133" s="151">
        <v>115</v>
      </c>
    </row>
    <row r="134" spans="1:7" ht="35.1" customHeight="1" x14ac:dyDescent="0.2">
      <c r="A134" s="156" t="s">
        <v>5</v>
      </c>
      <c r="B134" s="148" t="s">
        <v>277</v>
      </c>
      <c r="C134" s="148" t="s">
        <v>280</v>
      </c>
      <c r="D134" s="148" t="s">
        <v>1</v>
      </c>
      <c r="E134" s="148" t="s">
        <v>312</v>
      </c>
      <c r="F134" s="158" t="s">
        <v>313</v>
      </c>
      <c r="G134" s="151">
        <v>135</v>
      </c>
    </row>
    <row r="135" spans="1:7" ht="35.1" customHeight="1" x14ac:dyDescent="0.2">
      <c r="A135" s="156" t="s">
        <v>5</v>
      </c>
      <c r="B135" s="148" t="s">
        <v>277</v>
      </c>
      <c r="C135" s="306"/>
      <c r="D135" s="148" t="s">
        <v>1</v>
      </c>
      <c r="E135" s="148" t="s">
        <v>51</v>
      </c>
      <c r="F135" s="158" t="s">
        <v>260</v>
      </c>
      <c r="G135" s="151">
        <v>135</v>
      </c>
    </row>
    <row r="136" spans="1:7" ht="35.1" customHeight="1" x14ac:dyDescent="0.2">
      <c r="A136" s="156" t="s">
        <v>5</v>
      </c>
      <c r="B136" s="148" t="s">
        <v>277</v>
      </c>
      <c r="C136" s="148" t="s">
        <v>280</v>
      </c>
      <c r="D136" s="148" t="s">
        <v>1</v>
      </c>
      <c r="E136" s="148" t="s">
        <v>295</v>
      </c>
      <c r="F136" s="158" t="s">
        <v>314</v>
      </c>
      <c r="G136" s="151">
        <v>150</v>
      </c>
    </row>
    <row r="137" spans="1:7" ht="35.1" customHeight="1" x14ac:dyDescent="0.2">
      <c r="A137" s="156" t="s">
        <v>5</v>
      </c>
      <c r="B137" s="148" t="s">
        <v>278</v>
      </c>
      <c r="C137" s="148" t="s">
        <v>291</v>
      </c>
      <c r="D137" s="148" t="s">
        <v>34</v>
      </c>
      <c r="E137" s="148" t="s">
        <v>285</v>
      </c>
      <c r="F137" s="158" t="s">
        <v>261</v>
      </c>
      <c r="G137" s="151">
        <v>185</v>
      </c>
    </row>
    <row r="138" spans="1:7" ht="35.1" customHeight="1" x14ac:dyDescent="0.2">
      <c r="A138" s="156"/>
      <c r="B138" s="148"/>
      <c r="C138" s="159"/>
      <c r="D138" s="148"/>
      <c r="E138" s="148"/>
      <c r="F138" s="158"/>
      <c r="G138" s="151"/>
    </row>
    <row r="139" spans="1:7" ht="35.1" customHeight="1" x14ac:dyDescent="0.2">
      <c r="A139" s="156" t="s">
        <v>5</v>
      </c>
      <c r="B139" s="148" t="s">
        <v>741</v>
      </c>
      <c r="C139" s="159" t="s">
        <v>218</v>
      </c>
      <c r="D139" s="148" t="s">
        <v>1</v>
      </c>
      <c r="E139" s="148" t="s">
        <v>97</v>
      </c>
      <c r="F139" s="158" t="s">
        <v>224</v>
      </c>
      <c r="G139" s="151">
        <v>89</v>
      </c>
    </row>
    <row r="140" spans="1:7" ht="35.1" customHeight="1" x14ac:dyDescent="0.2">
      <c r="A140" s="156" t="s">
        <v>5</v>
      </c>
      <c r="B140" s="148" t="s">
        <v>741</v>
      </c>
      <c r="C140" s="159" t="s">
        <v>218</v>
      </c>
      <c r="D140" s="148" t="s">
        <v>1</v>
      </c>
      <c r="E140" s="148" t="s">
        <v>51</v>
      </c>
      <c r="F140" s="158" t="s">
        <v>225</v>
      </c>
      <c r="G140" s="151">
        <v>109</v>
      </c>
    </row>
    <row r="141" spans="1:7" ht="35.1" customHeight="1" x14ac:dyDescent="0.2">
      <c r="A141" s="156"/>
      <c r="B141" s="148"/>
      <c r="C141" s="159"/>
      <c r="D141" s="148"/>
      <c r="E141" s="148"/>
      <c r="F141" s="158"/>
      <c r="G141" s="151"/>
    </row>
    <row r="142" spans="1:7" ht="35.1" customHeight="1" x14ac:dyDescent="0.2">
      <c r="A142" s="156" t="s">
        <v>11</v>
      </c>
      <c r="B142" s="148" t="s">
        <v>258</v>
      </c>
      <c r="C142" s="159" t="s">
        <v>251</v>
      </c>
      <c r="D142" s="148" t="s">
        <v>1</v>
      </c>
      <c r="E142" s="148" t="s">
        <v>97</v>
      </c>
      <c r="F142" s="158" t="s">
        <v>106</v>
      </c>
      <c r="G142" s="151">
        <v>89</v>
      </c>
    </row>
    <row r="143" spans="1:7" ht="35.1" customHeight="1" x14ac:dyDescent="0.2">
      <c r="A143" s="156" t="s">
        <v>11</v>
      </c>
      <c r="B143" s="148" t="s">
        <v>258</v>
      </c>
      <c r="C143" s="159" t="s">
        <v>251</v>
      </c>
      <c r="D143" s="148" t="s">
        <v>1</v>
      </c>
      <c r="E143" s="148" t="s">
        <v>51</v>
      </c>
      <c r="F143" s="158" t="s">
        <v>107</v>
      </c>
      <c r="G143" s="151">
        <v>109</v>
      </c>
    </row>
    <row r="144" spans="1:7" ht="35.1" customHeight="1" x14ac:dyDescent="0.2">
      <c r="A144" s="156" t="s">
        <v>11</v>
      </c>
      <c r="B144" s="148" t="s">
        <v>258</v>
      </c>
      <c r="C144" s="159" t="s">
        <v>315</v>
      </c>
      <c r="D144" s="148" t="s">
        <v>34</v>
      </c>
      <c r="E144" s="148" t="s">
        <v>285</v>
      </c>
      <c r="F144" s="158" t="s">
        <v>108</v>
      </c>
      <c r="G144" s="151">
        <v>169</v>
      </c>
    </row>
    <row r="145" spans="1:7" ht="35.1" customHeight="1" x14ac:dyDescent="0.2">
      <c r="A145" s="156"/>
      <c r="B145" s="148"/>
      <c r="C145" s="157"/>
      <c r="D145" s="148"/>
      <c r="E145" s="148"/>
      <c r="F145" s="158"/>
      <c r="G145" s="151"/>
    </row>
    <row r="146" spans="1:7" ht="35.1" customHeight="1" x14ac:dyDescent="0.2">
      <c r="A146" s="156" t="s">
        <v>11</v>
      </c>
      <c r="B146" s="148" t="s">
        <v>249</v>
      </c>
      <c r="C146" s="157"/>
      <c r="D146" s="148" t="s">
        <v>1</v>
      </c>
      <c r="E146" s="148" t="s">
        <v>97</v>
      </c>
      <c r="F146" s="158" t="s">
        <v>109</v>
      </c>
      <c r="G146" s="151">
        <v>115</v>
      </c>
    </row>
    <row r="147" spans="1:7" ht="35.1" customHeight="1" x14ac:dyDescent="0.2">
      <c r="A147" s="156" t="s">
        <v>11</v>
      </c>
      <c r="B147" s="148" t="s">
        <v>249</v>
      </c>
      <c r="C147" s="148" t="s">
        <v>280</v>
      </c>
      <c r="D147" s="148" t="s">
        <v>1</v>
      </c>
      <c r="E147" s="148" t="s">
        <v>293</v>
      </c>
      <c r="F147" s="158" t="s">
        <v>316</v>
      </c>
      <c r="G147" s="151">
        <v>135</v>
      </c>
    </row>
    <row r="148" spans="1:7" ht="35.1" customHeight="1" x14ac:dyDescent="0.2">
      <c r="A148" s="156" t="s">
        <v>11</v>
      </c>
      <c r="B148" s="148" t="s">
        <v>249</v>
      </c>
      <c r="C148" s="148"/>
      <c r="D148" s="148" t="s">
        <v>1</v>
      </c>
      <c r="E148" s="148" t="s">
        <v>51</v>
      </c>
      <c r="F148" s="158" t="s">
        <v>110</v>
      </c>
      <c r="G148" s="151">
        <v>135</v>
      </c>
    </row>
    <row r="149" spans="1:7" ht="35.1" customHeight="1" x14ac:dyDescent="0.2">
      <c r="A149" s="156" t="s">
        <v>11</v>
      </c>
      <c r="B149" s="148" t="s">
        <v>249</v>
      </c>
      <c r="C149" s="148" t="s">
        <v>280</v>
      </c>
      <c r="D149" s="148" t="s">
        <v>1</v>
      </c>
      <c r="E149" s="148" t="s">
        <v>283</v>
      </c>
      <c r="F149" s="158" t="s">
        <v>317</v>
      </c>
      <c r="G149" s="151">
        <v>150</v>
      </c>
    </row>
    <row r="150" spans="1:7" ht="35.1" customHeight="1" x14ac:dyDescent="0.2">
      <c r="A150" s="156" t="s">
        <v>11</v>
      </c>
      <c r="B150" s="148" t="s">
        <v>249</v>
      </c>
      <c r="C150" s="148" t="s">
        <v>154</v>
      </c>
      <c r="D150" s="148" t="s">
        <v>1</v>
      </c>
      <c r="E150" s="148" t="s">
        <v>53</v>
      </c>
      <c r="F150" s="158" t="s">
        <v>111</v>
      </c>
      <c r="G150" s="151">
        <v>150</v>
      </c>
    </row>
    <row r="151" spans="1:7" ht="35.1" customHeight="1" x14ac:dyDescent="0.2">
      <c r="A151" s="156" t="s">
        <v>11</v>
      </c>
      <c r="B151" s="148" t="s">
        <v>249</v>
      </c>
      <c r="C151" s="148" t="s">
        <v>280</v>
      </c>
      <c r="D151" s="148" t="s">
        <v>1</v>
      </c>
      <c r="E151" s="148" t="s">
        <v>318</v>
      </c>
      <c r="F151" s="150" t="s">
        <v>319</v>
      </c>
      <c r="G151" s="151">
        <v>172</v>
      </c>
    </row>
    <row r="152" spans="1:7" ht="35.1" customHeight="1" x14ac:dyDescent="0.2">
      <c r="A152" s="156" t="s">
        <v>11</v>
      </c>
      <c r="B152" s="148" t="s">
        <v>249</v>
      </c>
      <c r="C152" s="159" t="s">
        <v>320</v>
      </c>
      <c r="D152" s="148" t="s">
        <v>34</v>
      </c>
      <c r="E152" s="148" t="s">
        <v>285</v>
      </c>
      <c r="F152" s="158" t="s">
        <v>142</v>
      </c>
      <c r="G152" s="151">
        <v>185</v>
      </c>
    </row>
    <row r="153" spans="1:7" ht="35.1" customHeight="1" x14ac:dyDescent="0.2">
      <c r="A153" s="156" t="s">
        <v>11</v>
      </c>
      <c r="B153" s="148" t="s">
        <v>249</v>
      </c>
      <c r="C153" s="148" t="s">
        <v>321</v>
      </c>
      <c r="D153" s="148" t="s">
        <v>34</v>
      </c>
      <c r="E153" s="148" t="s">
        <v>292</v>
      </c>
      <c r="F153" s="158" t="s">
        <v>112</v>
      </c>
      <c r="G153" s="151">
        <v>199</v>
      </c>
    </row>
    <row r="154" spans="1:7" ht="35.1" customHeight="1" x14ac:dyDescent="0.2">
      <c r="A154" s="156"/>
      <c r="B154"/>
      <c r="C154" s="157"/>
      <c r="D154" s="148"/>
      <c r="E154" s="148"/>
      <c r="F154" s="158"/>
      <c r="G154" s="151"/>
    </row>
    <row r="155" spans="1:7" ht="35.1" customHeight="1" x14ac:dyDescent="0.2">
      <c r="A155" s="156" t="s">
        <v>3</v>
      </c>
      <c r="B155" s="148" t="s">
        <v>254</v>
      </c>
      <c r="C155" s="159" t="s">
        <v>248</v>
      </c>
      <c r="D155" s="148" t="s">
        <v>1</v>
      </c>
      <c r="E155" s="148" t="s">
        <v>97</v>
      </c>
      <c r="F155" s="158" t="s">
        <v>102</v>
      </c>
      <c r="G155" s="151">
        <v>89</v>
      </c>
    </row>
    <row r="156" spans="1:7" ht="35.1" customHeight="1" x14ac:dyDescent="0.2">
      <c r="A156" s="156" t="s">
        <v>3</v>
      </c>
      <c r="B156" s="148" t="s">
        <v>254</v>
      </c>
      <c r="C156" s="159" t="s">
        <v>248</v>
      </c>
      <c r="D156" s="148" t="s">
        <v>1</v>
      </c>
      <c r="E156" s="148" t="s">
        <v>51</v>
      </c>
      <c r="F156" s="158" t="s">
        <v>103</v>
      </c>
      <c r="G156" s="151">
        <v>109</v>
      </c>
    </row>
    <row r="157" spans="1:7" ht="35.1" customHeight="1" x14ac:dyDescent="0.2">
      <c r="A157" s="156"/>
      <c r="B157" s="148"/>
      <c r="C157" s="157"/>
      <c r="D157" s="148"/>
      <c r="E157" s="148"/>
      <c r="F157" s="158"/>
      <c r="G157" s="151"/>
    </row>
    <row r="158" spans="1:7" ht="35.1" customHeight="1" x14ac:dyDescent="0.2">
      <c r="A158" s="156" t="s">
        <v>3</v>
      </c>
      <c r="B158" s="148" t="s">
        <v>279</v>
      </c>
      <c r="C158" s="159" t="s">
        <v>251</v>
      </c>
      <c r="D158" s="148" t="s">
        <v>1</v>
      </c>
      <c r="E158" s="148" t="s">
        <v>97</v>
      </c>
      <c r="F158" s="158" t="s">
        <v>113</v>
      </c>
      <c r="G158" s="151">
        <v>89</v>
      </c>
    </row>
    <row r="159" spans="1:7" ht="35.1" customHeight="1" x14ac:dyDescent="0.2">
      <c r="A159" s="156" t="s">
        <v>3</v>
      </c>
      <c r="B159" s="148" t="s">
        <v>279</v>
      </c>
      <c r="C159" s="159" t="s">
        <v>251</v>
      </c>
      <c r="D159" s="148" t="s">
        <v>1</v>
      </c>
      <c r="E159" s="148" t="s">
        <v>51</v>
      </c>
      <c r="F159" s="158" t="s">
        <v>114</v>
      </c>
      <c r="G159" s="151">
        <v>109</v>
      </c>
    </row>
    <row r="160" spans="1:7" ht="35.1" customHeight="1" x14ac:dyDescent="0.2">
      <c r="A160" s="156"/>
      <c r="B160" s="148"/>
      <c r="C160" s="157"/>
      <c r="D160" s="148"/>
      <c r="E160" s="148"/>
      <c r="F160" s="158"/>
      <c r="G160" s="151"/>
    </row>
    <row r="161" spans="1:7" ht="35.1" customHeight="1" x14ac:dyDescent="0.2">
      <c r="A161" s="156" t="s">
        <v>3</v>
      </c>
      <c r="B161" s="148" t="s">
        <v>69</v>
      </c>
      <c r="C161" s="159"/>
      <c r="D161" s="148" t="s">
        <v>1</v>
      </c>
      <c r="E161" s="148" t="s">
        <v>97</v>
      </c>
      <c r="F161" s="158" t="s">
        <v>115</v>
      </c>
      <c r="G161" s="151">
        <v>115</v>
      </c>
    </row>
    <row r="162" spans="1:7" ht="35.1" customHeight="1" x14ac:dyDescent="0.2">
      <c r="A162" s="156" t="s">
        <v>3</v>
      </c>
      <c r="B162" s="148" t="s">
        <v>69</v>
      </c>
      <c r="C162" s="159"/>
      <c r="D162" s="148" t="s">
        <v>1</v>
      </c>
      <c r="E162" s="148" t="s">
        <v>51</v>
      </c>
      <c r="F162" s="158" t="s">
        <v>116</v>
      </c>
      <c r="G162" s="151">
        <v>135</v>
      </c>
    </row>
    <row r="163" spans="1:7" ht="35.1" customHeight="1" x14ac:dyDescent="0.2">
      <c r="A163" s="156" t="s">
        <v>3</v>
      </c>
      <c r="B163" s="148" t="s">
        <v>69</v>
      </c>
      <c r="C163" s="159"/>
      <c r="D163" s="148" t="s">
        <v>1</v>
      </c>
      <c r="E163" s="148" t="s">
        <v>410</v>
      </c>
      <c r="F163" s="158" t="s">
        <v>411</v>
      </c>
      <c r="G163" s="151">
        <v>145</v>
      </c>
    </row>
    <row r="164" spans="1:7" ht="35.1" customHeight="1" x14ac:dyDescent="0.2">
      <c r="A164" s="156" t="s">
        <v>3</v>
      </c>
      <c r="B164" s="148" t="s">
        <v>69</v>
      </c>
      <c r="C164" s="159"/>
      <c r="D164" s="148" t="s">
        <v>1</v>
      </c>
      <c r="E164" s="148" t="s">
        <v>412</v>
      </c>
      <c r="F164" s="158" t="s">
        <v>413</v>
      </c>
      <c r="G164" s="151">
        <v>150</v>
      </c>
    </row>
    <row r="165" spans="1:7" ht="35.1" customHeight="1" x14ac:dyDescent="0.2">
      <c r="A165" s="156" t="s">
        <v>3</v>
      </c>
      <c r="B165" s="148" t="s">
        <v>69</v>
      </c>
      <c r="C165" s="159" t="s">
        <v>320</v>
      </c>
      <c r="D165" s="148" t="s">
        <v>34</v>
      </c>
      <c r="E165" s="148" t="s">
        <v>285</v>
      </c>
      <c r="F165" s="158" t="s">
        <v>117</v>
      </c>
      <c r="G165" s="151">
        <v>193</v>
      </c>
    </row>
    <row r="166" spans="1:7" ht="35.1" customHeight="1" x14ac:dyDescent="0.2">
      <c r="A166" s="156"/>
      <c r="B166" s="157"/>
      <c r="C166" s="157"/>
      <c r="D166" s="148"/>
      <c r="E166" s="148"/>
      <c r="F166" s="158"/>
      <c r="G166" s="151"/>
    </row>
    <row r="167" spans="1:7" ht="35.1" customHeight="1" x14ac:dyDescent="0.2">
      <c r="A167" s="156" t="s">
        <v>3</v>
      </c>
      <c r="B167" s="148" t="s">
        <v>68</v>
      </c>
      <c r="C167" s="157"/>
      <c r="D167" s="148" t="s">
        <v>1</v>
      </c>
      <c r="E167" s="148" t="s">
        <v>377</v>
      </c>
      <c r="F167" s="158" t="s">
        <v>118</v>
      </c>
      <c r="G167" s="151">
        <v>115</v>
      </c>
    </row>
    <row r="168" spans="1:7" ht="35.1" customHeight="1" x14ac:dyDescent="0.2">
      <c r="A168" s="156" t="s">
        <v>3</v>
      </c>
      <c r="B168" s="148" t="s">
        <v>68</v>
      </c>
      <c r="C168" s="157"/>
      <c r="D168" s="148" t="s">
        <v>1</v>
      </c>
      <c r="E168" s="148" t="s">
        <v>51</v>
      </c>
      <c r="F168" s="158" t="s">
        <v>119</v>
      </c>
      <c r="G168" s="151">
        <v>135</v>
      </c>
    </row>
    <row r="169" spans="1:7" ht="35.1" customHeight="1" x14ac:dyDescent="0.2">
      <c r="A169" s="156" t="s">
        <v>3</v>
      </c>
      <c r="B169" s="148" t="s">
        <v>68</v>
      </c>
      <c r="C169" s="159" t="s">
        <v>320</v>
      </c>
      <c r="D169" s="148" t="s">
        <v>34</v>
      </c>
      <c r="E169" s="148" t="s">
        <v>285</v>
      </c>
      <c r="F169" s="158" t="s">
        <v>120</v>
      </c>
      <c r="G169" s="151">
        <v>193</v>
      </c>
    </row>
    <row r="170" spans="1:7" ht="35.1" customHeight="1" x14ac:dyDescent="0.2">
      <c r="A170" s="156"/>
      <c r="B170" s="157"/>
      <c r="C170" s="157"/>
      <c r="D170" s="148"/>
      <c r="E170" s="148"/>
      <c r="F170" s="158"/>
      <c r="G170" s="151"/>
    </row>
    <row r="171" spans="1:7" ht="35.1" customHeight="1" x14ac:dyDescent="0.2">
      <c r="A171" s="156" t="s">
        <v>3</v>
      </c>
      <c r="B171" s="148" t="s">
        <v>184</v>
      </c>
      <c r="C171" s="157"/>
      <c r="D171" s="148" t="s">
        <v>1</v>
      </c>
      <c r="E171" s="148" t="s">
        <v>97</v>
      </c>
      <c r="F171" s="158" t="s">
        <v>96</v>
      </c>
      <c r="G171" s="151">
        <v>115</v>
      </c>
    </row>
    <row r="172" spans="1:7" ht="35.1" customHeight="1" x14ac:dyDescent="0.2">
      <c r="A172" s="156" t="s">
        <v>3</v>
      </c>
      <c r="B172" s="148" t="s">
        <v>184</v>
      </c>
      <c r="C172" s="148" t="s">
        <v>280</v>
      </c>
      <c r="D172" s="148" t="s">
        <v>1</v>
      </c>
      <c r="E172" s="148" t="s">
        <v>293</v>
      </c>
      <c r="F172" s="158" t="s">
        <v>287</v>
      </c>
      <c r="G172" s="151">
        <v>135</v>
      </c>
    </row>
    <row r="173" spans="1:7" ht="35.1" customHeight="1" x14ac:dyDescent="0.2">
      <c r="A173" s="156" t="s">
        <v>3</v>
      </c>
      <c r="B173" s="148" t="s">
        <v>184</v>
      </c>
      <c r="C173" s="157"/>
      <c r="D173" s="148" t="s">
        <v>1</v>
      </c>
      <c r="E173" s="148" t="s">
        <v>51</v>
      </c>
      <c r="F173" s="158" t="s">
        <v>101</v>
      </c>
      <c r="G173" s="151">
        <v>135</v>
      </c>
    </row>
    <row r="174" spans="1:7" ht="35.1" customHeight="1" x14ac:dyDescent="0.2">
      <c r="A174" s="156" t="s">
        <v>3</v>
      </c>
      <c r="B174" s="148" t="s">
        <v>184</v>
      </c>
      <c r="C174" s="148" t="s">
        <v>280</v>
      </c>
      <c r="D174" s="148" t="s">
        <v>1</v>
      </c>
      <c r="E174" s="148" t="s">
        <v>322</v>
      </c>
      <c r="F174" s="158" t="s">
        <v>288</v>
      </c>
      <c r="G174" s="151">
        <v>150</v>
      </c>
    </row>
    <row r="175" spans="1:7" ht="35.1" customHeight="1" x14ac:dyDescent="0.2">
      <c r="A175" s="156" t="s">
        <v>3</v>
      </c>
      <c r="B175" s="148" t="s">
        <v>184</v>
      </c>
      <c r="C175" s="148"/>
      <c r="D175" s="148" t="s">
        <v>1</v>
      </c>
      <c r="E175" s="148" t="s">
        <v>53</v>
      </c>
      <c r="F175" s="158" t="s">
        <v>220</v>
      </c>
      <c r="G175" s="151">
        <v>150</v>
      </c>
    </row>
    <row r="176" spans="1:7" ht="35.1" customHeight="1" x14ac:dyDescent="0.2">
      <c r="A176" s="156" t="s">
        <v>3</v>
      </c>
      <c r="B176" s="148" t="s">
        <v>184</v>
      </c>
      <c r="C176" s="148" t="s">
        <v>280</v>
      </c>
      <c r="D176" s="148" t="s">
        <v>1</v>
      </c>
      <c r="E176" s="148" t="s">
        <v>323</v>
      </c>
      <c r="F176" s="158" t="s">
        <v>290</v>
      </c>
      <c r="G176" s="151">
        <v>172</v>
      </c>
    </row>
    <row r="177" spans="1:7" ht="35.1" customHeight="1" x14ac:dyDescent="0.2">
      <c r="A177" s="156" t="s">
        <v>3</v>
      </c>
      <c r="B177" s="148" t="s">
        <v>184</v>
      </c>
      <c r="C177" s="148" t="s">
        <v>291</v>
      </c>
      <c r="D177" s="148" t="s">
        <v>34</v>
      </c>
      <c r="E177" s="148" t="s">
        <v>285</v>
      </c>
      <c r="F177" s="158" t="s">
        <v>100</v>
      </c>
      <c r="G177" s="151">
        <v>185</v>
      </c>
    </row>
    <row r="178" spans="1:7" ht="35.1" customHeight="1" x14ac:dyDescent="0.2">
      <c r="A178" s="156" t="s">
        <v>3</v>
      </c>
      <c r="B178" s="148" t="s">
        <v>184</v>
      </c>
      <c r="C178" s="148" t="s">
        <v>291</v>
      </c>
      <c r="D178" s="148" t="s">
        <v>34</v>
      </c>
      <c r="E178" s="148" t="s">
        <v>292</v>
      </c>
      <c r="F178" s="158" t="s">
        <v>219</v>
      </c>
      <c r="G178" s="151">
        <v>199</v>
      </c>
    </row>
    <row r="179" spans="1:7" ht="35.1" customHeight="1" x14ac:dyDescent="0.2">
      <c r="A179" s="156"/>
      <c r="B179" s="148"/>
      <c r="C179" s="148"/>
      <c r="D179" s="148"/>
      <c r="E179" s="148"/>
      <c r="F179" s="158"/>
      <c r="G179" s="151"/>
    </row>
    <row r="180" spans="1:7" ht="35.1" customHeight="1" x14ac:dyDescent="0.2">
      <c r="A180" s="156" t="s">
        <v>3</v>
      </c>
      <c r="B180" s="148" t="s">
        <v>246</v>
      </c>
      <c r="C180" s="159"/>
      <c r="D180" s="148" t="s">
        <v>1</v>
      </c>
      <c r="E180" s="148" t="s">
        <v>97</v>
      </c>
      <c r="F180" s="158" t="s">
        <v>135</v>
      </c>
      <c r="G180" s="151">
        <v>115</v>
      </c>
    </row>
    <row r="181" spans="1:7" ht="35.1" customHeight="1" x14ac:dyDescent="0.2">
      <c r="A181" s="156" t="s">
        <v>3</v>
      </c>
      <c r="B181" s="148" t="s">
        <v>246</v>
      </c>
      <c r="C181" s="148"/>
      <c r="D181" s="148" t="s">
        <v>1</v>
      </c>
      <c r="E181" s="148" t="s">
        <v>51</v>
      </c>
      <c r="F181" s="158" t="s">
        <v>136</v>
      </c>
      <c r="G181" s="151">
        <v>135</v>
      </c>
    </row>
    <row r="182" spans="1:7" ht="35.1" customHeight="1" x14ac:dyDescent="0.2">
      <c r="A182" s="156" t="s">
        <v>3</v>
      </c>
      <c r="B182" s="148" t="s">
        <v>246</v>
      </c>
      <c r="C182" s="159" t="s">
        <v>320</v>
      </c>
      <c r="D182" s="148" t="s">
        <v>34</v>
      </c>
      <c r="E182" s="148" t="s">
        <v>285</v>
      </c>
      <c r="F182" s="158" t="s">
        <v>137</v>
      </c>
      <c r="G182" s="151">
        <v>185</v>
      </c>
    </row>
    <row r="183" spans="1:7" ht="35.1" customHeight="1" x14ac:dyDescent="0.2">
      <c r="A183" s="156"/>
      <c r="B183" s="148"/>
      <c r="C183" s="148"/>
      <c r="D183" s="148"/>
      <c r="E183" s="148"/>
      <c r="F183" s="158"/>
      <c r="G183" s="151"/>
    </row>
    <row r="184" spans="1:7" ht="35.1" customHeight="1" x14ac:dyDescent="0.2">
      <c r="A184" s="156" t="s">
        <v>3</v>
      </c>
      <c r="B184" s="148" t="s">
        <v>324</v>
      </c>
      <c r="C184" s="148"/>
      <c r="D184" s="148" t="s">
        <v>1</v>
      </c>
      <c r="E184" s="148" t="s">
        <v>281</v>
      </c>
      <c r="F184" s="158" t="s">
        <v>544</v>
      </c>
      <c r="G184" s="151">
        <v>115</v>
      </c>
    </row>
    <row r="185" spans="1:7" s="70" customFormat="1" ht="35.1" customHeight="1" x14ac:dyDescent="0.2">
      <c r="A185" s="156" t="s">
        <v>3</v>
      </c>
      <c r="B185" s="148" t="s">
        <v>324</v>
      </c>
      <c r="C185" s="148" t="s">
        <v>280</v>
      </c>
      <c r="D185" s="148" t="s">
        <v>1</v>
      </c>
      <c r="E185" s="148" t="s">
        <v>281</v>
      </c>
      <c r="F185" s="158" t="s">
        <v>325</v>
      </c>
      <c r="G185" s="151">
        <v>135</v>
      </c>
    </row>
    <row r="186" spans="1:7" ht="35.1" customHeight="1" x14ac:dyDescent="0.2">
      <c r="A186" s="156" t="s">
        <v>3</v>
      </c>
      <c r="B186" s="148" t="s">
        <v>324</v>
      </c>
      <c r="C186" s="148"/>
      <c r="D186" s="148" t="s">
        <v>1</v>
      </c>
      <c r="E186" s="148" t="s">
        <v>51</v>
      </c>
      <c r="F186" s="158" t="s">
        <v>326</v>
      </c>
      <c r="G186" s="151">
        <v>135</v>
      </c>
    </row>
    <row r="187" spans="1:7" ht="35.1" customHeight="1" x14ac:dyDescent="0.2">
      <c r="A187" s="156" t="s">
        <v>3</v>
      </c>
      <c r="B187" s="148" t="s">
        <v>324</v>
      </c>
      <c r="C187" s="148" t="s">
        <v>280</v>
      </c>
      <c r="D187" s="148" t="s">
        <v>1</v>
      </c>
      <c r="E187" s="148" t="s">
        <v>283</v>
      </c>
      <c r="F187" s="158" t="s">
        <v>327</v>
      </c>
      <c r="G187" s="151">
        <v>150</v>
      </c>
    </row>
    <row r="188" spans="1:7" ht="35.1" customHeight="1" x14ac:dyDescent="0.2">
      <c r="A188" s="156" t="s">
        <v>3</v>
      </c>
      <c r="B188" s="148" t="s">
        <v>324</v>
      </c>
      <c r="C188" s="159" t="s">
        <v>320</v>
      </c>
      <c r="D188" s="148" t="s">
        <v>34</v>
      </c>
      <c r="E188" s="148" t="s">
        <v>285</v>
      </c>
      <c r="F188" s="158" t="s">
        <v>328</v>
      </c>
      <c r="G188" s="151">
        <v>185</v>
      </c>
    </row>
    <row r="189" spans="1:7" ht="35.1" customHeight="1" x14ac:dyDescent="0.2">
      <c r="A189" s="156"/>
      <c r="B189" s="148"/>
      <c r="C189" s="163"/>
      <c r="D189" s="148"/>
      <c r="E189" s="148"/>
      <c r="F189" s="150"/>
      <c r="G189" s="151"/>
    </row>
    <row r="190" spans="1:7" ht="35.1" customHeight="1" x14ac:dyDescent="0.2">
      <c r="A190" s="156" t="s">
        <v>17</v>
      </c>
      <c r="B190" s="148" t="s">
        <v>186</v>
      </c>
      <c r="C190" s="159"/>
      <c r="D190" s="148" t="s">
        <v>1</v>
      </c>
      <c r="E190" s="148" t="s">
        <v>97</v>
      </c>
      <c r="F190" s="150" t="s">
        <v>126</v>
      </c>
      <c r="G190" s="151">
        <v>115</v>
      </c>
    </row>
    <row r="191" spans="1:7" ht="35.1" customHeight="1" x14ac:dyDescent="0.2">
      <c r="A191" s="156" t="s">
        <v>17</v>
      </c>
      <c r="B191" s="148" t="s">
        <v>186</v>
      </c>
      <c r="C191" s="148" t="s">
        <v>280</v>
      </c>
      <c r="D191" s="148" t="s">
        <v>1</v>
      </c>
      <c r="E191" s="148" t="s">
        <v>281</v>
      </c>
      <c r="F191" s="158" t="s">
        <v>345</v>
      </c>
      <c r="G191" s="151">
        <v>135</v>
      </c>
    </row>
    <row r="192" spans="1:7" ht="35.1" customHeight="1" x14ac:dyDescent="0.2">
      <c r="A192" s="156" t="s">
        <v>17</v>
      </c>
      <c r="B192" s="148" t="s">
        <v>186</v>
      </c>
      <c r="C192" s="159"/>
      <c r="D192" s="148" t="s">
        <v>1</v>
      </c>
      <c r="E192" s="148" t="s">
        <v>51</v>
      </c>
      <c r="F192" s="158" t="s">
        <v>128</v>
      </c>
      <c r="G192" s="151">
        <v>135</v>
      </c>
    </row>
    <row r="193" spans="1:7" ht="35.1" customHeight="1" x14ac:dyDescent="0.2">
      <c r="A193" s="156" t="s">
        <v>17</v>
      </c>
      <c r="B193" s="148" t="s">
        <v>186</v>
      </c>
      <c r="C193" s="148" t="s">
        <v>280</v>
      </c>
      <c r="D193" s="148" t="s">
        <v>1</v>
      </c>
      <c r="E193" s="148" t="s">
        <v>295</v>
      </c>
      <c r="F193" s="158" t="s">
        <v>347</v>
      </c>
      <c r="G193" s="151">
        <v>150</v>
      </c>
    </row>
    <row r="194" spans="1:7" ht="35.1" customHeight="1" x14ac:dyDescent="0.2">
      <c r="A194" s="156" t="s">
        <v>17</v>
      </c>
      <c r="B194" s="148" t="s">
        <v>186</v>
      </c>
      <c r="C194" s="148"/>
      <c r="D194" s="148" t="s">
        <v>1</v>
      </c>
      <c r="E194" s="148" t="s">
        <v>374</v>
      </c>
      <c r="F194" s="158" t="s">
        <v>621</v>
      </c>
      <c r="G194" s="151">
        <v>148</v>
      </c>
    </row>
    <row r="195" spans="1:7" ht="35.1" customHeight="1" x14ac:dyDescent="0.2">
      <c r="A195" s="156" t="s">
        <v>17</v>
      </c>
      <c r="B195" s="148" t="s">
        <v>186</v>
      </c>
      <c r="C195" s="148" t="s">
        <v>280</v>
      </c>
      <c r="D195" s="148" t="s">
        <v>1</v>
      </c>
      <c r="E195" s="148" t="s">
        <v>336</v>
      </c>
      <c r="F195" s="158" t="s">
        <v>623</v>
      </c>
      <c r="G195" s="151">
        <v>163</v>
      </c>
    </row>
    <row r="196" spans="1:7" ht="35.1" customHeight="1" x14ac:dyDescent="0.2">
      <c r="A196" s="156" t="s">
        <v>17</v>
      </c>
      <c r="B196" s="148" t="s">
        <v>186</v>
      </c>
      <c r="C196" s="159"/>
      <c r="D196" s="148" t="s">
        <v>1</v>
      </c>
      <c r="E196" s="148" t="s">
        <v>53</v>
      </c>
      <c r="F196" s="158" t="s">
        <v>130</v>
      </c>
      <c r="G196" s="151">
        <v>150</v>
      </c>
    </row>
    <row r="197" spans="1:7" ht="35.1" customHeight="1" x14ac:dyDescent="0.2">
      <c r="A197" s="156" t="s">
        <v>17</v>
      </c>
      <c r="B197" s="148" t="s">
        <v>186</v>
      </c>
      <c r="C197" s="148" t="s">
        <v>280</v>
      </c>
      <c r="D197" s="148" t="s">
        <v>1</v>
      </c>
      <c r="E197" s="148" t="s">
        <v>323</v>
      </c>
      <c r="F197" s="158" t="s">
        <v>349</v>
      </c>
      <c r="G197" s="151">
        <v>172</v>
      </c>
    </row>
    <row r="198" spans="1:7" ht="35.1" customHeight="1" x14ac:dyDescent="0.2">
      <c r="A198" s="156" t="s">
        <v>17</v>
      </c>
      <c r="B198" s="148" t="s">
        <v>186</v>
      </c>
      <c r="C198" s="148" t="s">
        <v>286</v>
      </c>
      <c r="D198" s="148" t="s">
        <v>1</v>
      </c>
      <c r="E198" s="148" t="s">
        <v>308</v>
      </c>
      <c r="F198" s="158" t="s">
        <v>237</v>
      </c>
      <c r="G198" s="151">
        <v>225</v>
      </c>
    </row>
    <row r="199" spans="1:7" ht="35.1" customHeight="1" x14ac:dyDescent="0.2">
      <c r="A199" s="156" t="s">
        <v>17</v>
      </c>
      <c r="B199" s="148" t="s">
        <v>186</v>
      </c>
      <c r="C199" s="159"/>
      <c r="D199" s="148" t="s">
        <v>0</v>
      </c>
      <c r="E199" s="148" t="s">
        <v>98</v>
      </c>
      <c r="F199" s="158" t="s">
        <v>127</v>
      </c>
      <c r="G199" s="151">
        <v>125</v>
      </c>
    </row>
    <row r="200" spans="1:7" ht="35.1" customHeight="1" x14ac:dyDescent="0.2">
      <c r="A200" s="156" t="s">
        <v>17</v>
      </c>
      <c r="B200" s="148" t="s">
        <v>186</v>
      </c>
      <c r="C200" s="148" t="s">
        <v>280</v>
      </c>
      <c r="D200" s="148" t="s">
        <v>0</v>
      </c>
      <c r="E200" s="148" t="s">
        <v>282</v>
      </c>
      <c r="F200" s="158" t="s">
        <v>346</v>
      </c>
      <c r="G200" s="151">
        <v>145</v>
      </c>
    </row>
    <row r="201" spans="1:7" ht="35.1" customHeight="1" x14ac:dyDescent="0.2">
      <c r="A201" s="156" t="s">
        <v>17</v>
      </c>
      <c r="B201" s="148" t="s">
        <v>186</v>
      </c>
      <c r="C201" s="159"/>
      <c r="D201" s="148" t="s">
        <v>0</v>
      </c>
      <c r="E201" s="148" t="s">
        <v>50</v>
      </c>
      <c r="F201" s="158" t="s">
        <v>129</v>
      </c>
      <c r="G201" s="151">
        <v>145</v>
      </c>
    </row>
    <row r="202" spans="1:7" ht="35.1" customHeight="1" x14ac:dyDescent="0.2">
      <c r="A202" s="156" t="s">
        <v>17</v>
      </c>
      <c r="B202" s="148" t="s">
        <v>186</v>
      </c>
      <c r="C202" s="148" t="s">
        <v>280</v>
      </c>
      <c r="D202" s="148" t="s">
        <v>0</v>
      </c>
      <c r="E202" s="148" t="s">
        <v>296</v>
      </c>
      <c r="F202" s="158" t="s">
        <v>348</v>
      </c>
      <c r="G202" s="151">
        <v>160</v>
      </c>
    </row>
    <row r="203" spans="1:7" ht="35.1" customHeight="1" x14ac:dyDescent="0.2">
      <c r="A203" s="156" t="s">
        <v>17</v>
      </c>
      <c r="B203" s="148" t="s">
        <v>186</v>
      </c>
      <c r="C203" s="148"/>
      <c r="D203" s="148" t="s">
        <v>0</v>
      </c>
      <c r="E203" s="148" t="s">
        <v>330</v>
      </c>
      <c r="F203" s="158" t="s">
        <v>622</v>
      </c>
      <c r="G203" s="151">
        <v>158</v>
      </c>
    </row>
    <row r="204" spans="1:7" ht="35.1" customHeight="1" x14ac:dyDescent="0.2">
      <c r="A204" s="156" t="s">
        <v>17</v>
      </c>
      <c r="B204" s="148" t="s">
        <v>186</v>
      </c>
      <c r="C204" s="148" t="s">
        <v>280</v>
      </c>
      <c r="D204" s="148" t="s">
        <v>0</v>
      </c>
      <c r="E204" s="148" t="s">
        <v>332</v>
      </c>
      <c r="F204" s="158" t="s">
        <v>624</v>
      </c>
      <c r="G204" s="151">
        <v>173</v>
      </c>
    </row>
    <row r="205" spans="1:7" ht="35.1" customHeight="1" x14ac:dyDescent="0.2">
      <c r="A205" s="156" t="s">
        <v>17</v>
      </c>
      <c r="B205" s="148" t="s">
        <v>186</v>
      </c>
      <c r="C205" s="159"/>
      <c r="D205" s="148" t="s">
        <v>0</v>
      </c>
      <c r="E205" s="148" t="s">
        <v>52</v>
      </c>
      <c r="F205" s="158" t="s">
        <v>131</v>
      </c>
      <c r="G205" s="151">
        <v>160</v>
      </c>
    </row>
    <row r="206" spans="1:7" ht="35.1" customHeight="1" x14ac:dyDescent="0.2">
      <c r="A206" s="156" t="s">
        <v>17</v>
      </c>
      <c r="B206" s="148" t="s">
        <v>186</v>
      </c>
      <c r="C206" s="148" t="s">
        <v>280</v>
      </c>
      <c r="D206" s="148" t="s">
        <v>0</v>
      </c>
      <c r="E206" s="148" t="s">
        <v>298</v>
      </c>
      <c r="F206" s="158" t="s">
        <v>350</v>
      </c>
      <c r="G206" s="151">
        <v>182</v>
      </c>
    </row>
    <row r="207" spans="1:7" ht="35.1" customHeight="1" x14ac:dyDescent="0.2">
      <c r="A207" s="156" t="s">
        <v>17</v>
      </c>
      <c r="B207" s="148" t="s">
        <v>186</v>
      </c>
      <c r="C207" s="148" t="s">
        <v>286</v>
      </c>
      <c r="D207" s="148" t="s">
        <v>0</v>
      </c>
      <c r="E207" s="148" t="s">
        <v>309</v>
      </c>
      <c r="F207" s="158" t="s">
        <v>238</v>
      </c>
      <c r="G207" s="151">
        <v>235</v>
      </c>
    </row>
    <row r="208" spans="1:7" ht="35.1" customHeight="1" x14ac:dyDescent="0.2">
      <c r="A208" s="156" t="s">
        <v>17</v>
      </c>
      <c r="B208" s="148" t="s">
        <v>186</v>
      </c>
      <c r="C208" s="148" t="s">
        <v>284</v>
      </c>
      <c r="D208" s="148" t="s">
        <v>34</v>
      </c>
      <c r="E208" s="148" t="s">
        <v>285</v>
      </c>
      <c r="F208" s="158" t="s">
        <v>145</v>
      </c>
      <c r="G208" s="151">
        <v>185</v>
      </c>
    </row>
    <row r="209" spans="1:7" ht="35.1" customHeight="1" x14ac:dyDescent="0.2">
      <c r="A209" s="156" t="s">
        <v>17</v>
      </c>
      <c r="B209" s="148" t="s">
        <v>186</v>
      </c>
      <c r="C209" s="148" t="s">
        <v>284</v>
      </c>
      <c r="D209" s="148" t="s">
        <v>34</v>
      </c>
      <c r="E209" s="148" t="s">
        <v>292</v>
      </c>
      <c r="F209" s="158" t="s">
        <v>132</v>
      </c>
      <c r="G209" s="151">
        <v>199</v>
      </c>
    </row>
    <row r="210" spans="1:7" ht="35.1" customHeight="1" x14ac:dyDescent="0.2">
      <c r="A210" s="156"/>
      <c r="B210" s="148"/>
      <c r="C210" s="148"/>
      <c r="D210" s="148"/>
      <c r="E210" s="148"/>
      <c r="F210" s="158"/>
      <c r="G210" s="151"/>
    </row>
    <row r="211" spans="1:7" ht="35.1" customHeight="1" x14ac:dyDescent="0.2">
      <c r="A211" s="156" t="s">
        <v>43</v>
      </c>
      <c r="B211" s="148" t="s">
        <v>409</v>
      </c>
      <c r="C211" s="159" t="s">
        <v>39</v>
      </c>
      <c r="D211" s="148" t="s">
        <v>1</v>
      </c>
      <c r="E211" s="148" t="s">
        <v>97</v>
      </c>
      <c r="F211" s="150" t="s">
        <v>133</v>
      </c>
      <c r="G211" s="151">
        <v>89</v>
      </c>
    </row>
    <row r="212" spans="1:7" ht="35.1" customHeight="1" x14ac:dyDescent="0.2">
      <c r="A212" s="156" t="s">
        <v>43</v>
      </c>
      <c r="B212" s="148" t="s">
        <v>409</v>
      </c>
      <c r="C212" s="159" t="s">
        <v>39</v>
      </c>
      <c r="D212" s="148" t="s">
        <v>1</v>
      </c>
      <c r="E212" s="148" t="s">
        <v>51</v>
      </c>
      <c r="F212" s="150" t="s">
        <v>134</v>
      </c>
      <c r="G212" s="151">
        <v>109</v>
      </c>
    </row>
    <row r="213" spans="1:7" ht="35.1" customHeight="1" x14ac:dyDescent="0.2">
      <c r="A213" s="156" t="s">
        <v>43</v>
      </c>
      <c r="B213" s="148" t="s">
        <v>409</v>
      </c>
      <c r="C213" s="159" t="s">
        <v>351</v>
      </c>
      <c r="D213" s="148" t="s">
        <v>34</v>
      </c>
      <c r="E213" s="148" t="s">
        <v>285</v>
      </c>
      <c r="F213" s="150" t="s">
        <v>144</v>
      </c>
      <c r="G213" s="151">
        <v>169</v>
      </c>
    </row>
    <row r="214" spans="1:7" ht="35.1" customHeight="1" x14ac:dyDescent="0.2">
      <c r="A214" s="264"/>
      <c r="B214" s="174"/>
      <c r="C214" s="174"/>
      <c r="D214" s="174"/>
      <c r="E214" s="174"/>
      <c r="F214" s="267"/>
      <c r="G214" s="174"/>
    </row>
    <row r="215" spans="1:7" ht="35.1" customHeight="1" x14ac:dyDescent="0.2">
      <c r="A215" s="265" t="s">
        <v>43</v>
      </c>
      <c r="B215" s="263" t="s">
        <v>91</v>
      </c>
      <c r="C215" s="263"/>
      <c r="D215" s="263" t="s">
        <v>1</v>
      </c>
      <c r="E215" s="263" t="s">
        <v>97</v>
      </c>
      <c r="F215" s="266" t="s">
        <v>539</v>
      </c>
      <c r="G215" s="151">
        <v>115</v>
      </c>
    </row>
    <row r="216" spans="1:7" ht="35.1" customHeight="1" x14ac:dyDescent="0.2">
      <c r="A216" s="265" t="s">
        <v>43</v>
      </c>
      <c r="B216" s="263" t="s">
        <v>91</v>
      </c>
      <c r="C216" s="263"/>
      <c r="D216" s="263" t="s">
        <v>1</v>
      </c>
      <c r="E216" s="263" t="s">
        <v>51</v>
      </c>
      <c r="F216" s="266" t="s">
        <v>540</v>
      </c>
      <c r="G216" s="151">
        <v>135</v>
      </c>
    </row>
    <row r="217" spans="1:7" ht="35.1" customHeight="1" x14ac:dyDescent="0.2">
      <c r="A217" s="265" t="s">
        <v>43</v>
      </c>
      <c r="B217" s="263" t="s">
        <v>91</v>
      </c>
      <c r="C217" s="263"/>
      <c r="D217" s="263" t="s">
        <v>1</v>
      </c>
      <c r="E217" s="263" t="s">
        <v>53</v>
      </c>
      <c r="F217" s="266" t="s">
        <v>541</v>
      </c>
      <c r="G217" s="151">
        <v>150</v>
      </c>
    </row>
    <row r="218" spans="1:7" ht="35.1" customHeight="1" x14ac:dyDescent="0.2"/>
    <row r="219" spans="1:7" ht="35.1" customHeight="1" x14ac:dyDescent="0.2"/>
    <row r="220" spans="1:7" ht="35.1" customHeight="1" x14ac:dyDescent="0.2"/>
    <row r="221" spans="1:7" ht="35.1" customHeight="1" x14ac:dyDescent="0.2"/>
    <row r="222" spans="1:7" ht="35.1" customHeight="1" x14ac:dyDescent="0.2"/>
    <row r="223" spans="1:7" ht="35.1" customHeight="1" x14ac:dyDescent="0.2"/>
    <row r="224" spans="1:7" ht="35.1" customHeight="1" x14ac:dyDescent="0.2"/>
    <row r="225" ht="35.1" customHeight="1" x14ac:dyDescent="0.2"/>
    <row r="226" ht="35.1" customHeight="1" x14ac:dyDescent="0.2"/>
    <row r="227" ht="35.1" customHeight="1" x14ac:dyDescent="0.2"/>
    <row r="228" ht="35.1" customHeight="1" x14ac:dyDescent="0.2"/>
    <row r="229" ht="35.1" customHeight="1" x14ac:dyDescent="0.2"/>
    <row r="230" ht="35.1" customHeight="1" x14ac:dyDescent="0.2"/>
    <row r="231" ht="35.1" customHeight="1" x14ac:dyDescent="0.2"/>
    <row r="232" ht="35.1" customHeight="1" x14ac:dyDescent="0.2"/>
    <row r="233" ht="35.1" customHeight="1" x14ac:dyDescent="0.2"/>
    <row r="234" ht="35.1" customHeight="1" x14ac:dyDescent="0.2"/>
    <row r="235" ht="35.1" customHeight="1" x14ac:dyDescent="0.2"/>
    <row r="236" ht="35.1" customHeight="1" x14ac:dyDescent="0.2"/>
    <row r="237" ht="35.1" customHeight="1" x14ac:dyDescent="0.2"/>
    <row r="238" ht="35.1" customHeight="1" x14ac:dyDescent="0.2"/>
    <row r="239" ht="35.1" customHeight="1" x14ac:dyDescent="0.2"/>
    <row r="240" ht="35.1" customHeight="1" x14ac:dyDescent="0.2"/>
    <row r="241" ht="35.1" customHeight="1" x14ac:dyDescent="0.2"/>
    <row r="242" ht="35.1" customHeight="1" x14ac:dyDescent="0.2"/>
    <row r="243" ht="35.1" customHeight="1" x14ac:dyDescent="0.2"/>
    <row r="244" ht="35.1" customHeight="1" x14ac:dyDescent="0.2"/>
    <row r="245" ht="35.1" customHeight="1" x14ac:dyDescent="0.2"/>
    <row r="246" ht="35.1" customHeight="1" x14ac:dyDescent="0.2"/>
    <row r="247" ht="35.1" customHeight="1" x14ac:dyDescent="0.2"/>
    <row r="248" ht="35.1" customHeight="1" x14ac:dyDescent="0.2"/>
    <row r="249" ht="35.1" customHeight="1" x14ac:dyDescent="0.2"/>
    <row r="250" ht="35.1" customHeight="1" x14ac:dyDescent="0.2"/>
    <row r="251" ht="35.1" customHeight="1" x14ac:dyDescent="0.2"/>
    <row r="252" ht="35.1" customHeight="1" x14ac:dyDescent="0.2"/>
    <row r="253" ht="35.1" customHeight="1" x14ac:dyDescent="0.2"/>
    <row r="254" ht="35.1" customHeight="1" x14ac:dyDescent="0.2"/>
    <row r="255" ht="35.1" customHeight="1" x14ac:dyDescent="0.2"/>
    <row r="256" ht="35.1" customHeight="1" x14ac:dyDescent="0.2"/>
    <row r="257" ht="35.1" customHeight="1" x14ac:dyDescent="0.2"/>
    <row r="258" ht="35.1" customHeight="1" x14ac:dyDescent="0.2"/>
    <row r="259" ht="35.1" customHeight="1" x14ac:dyDescent="0.2"/>
  </sheetData>
  <sheetProtection autoFilter="0"/>
  <autoFilter ref="A7:F2213" xr:uid="{00000000-0009-0000-0000-000002000000}"/>
  <mergeCells count="3">
    <mergeCell ref="A5:G5"/>
    <mergeCell ref="A2:G2"/>
    <mergeCell ref="A3:F3"/>
  </mergeCells>
  <hyperlinks>
    <hyperlink ref="A3" location="'Product Guide Help'!A1" display="See the Product Guide Help sheet for any questions using the Product Guide Pull Down Menu's." xr:uid="{00000000-0004-0000-0200-000000000000}"/>
  </hyperlinks>
  <pageMargins left="0.7" right="0.7" top="0.75" bottom="0.75" header="0.3" footer="0.3"/>
  <pageSetup scale="1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A6094D-17D7-45E3-964B-CCCB4C629EBD}">
  <dimension ref="A1:D28"/>
  <sheetViews>
    <sheetView showGridLines="0" zoomScale="94" zoomScaleNormal="94" workbookViewId="0">
      <selection activeCell="F13" sqref="F13"/>
    </sheetView>
  </sheetViews>
  <sheetFormatPr defaultRowHeight="15" x14ac:dyDescent="0.2"/>
  <cols>
    <col min="1" max="1" width="28.7109375" style="309" customWidth="1"/>
    <col min="2" max="2" width="50.7109375" style="310" customWidth="1"/>
    <col min="3" max="3" width="45.7109375" style="307" customWidth="1"/>
    <col min="4" max="16384" width="9.140625" style="307"/>
  </cols>
  <sheetData>
    <row r="1" spans="1:4" s="308" customFormat="1" ht="20.100000000000001" customHeight="1" x14ac:dyDescent="0.2">
      <c r="A1" s="384" t="s">
        <v>628</v>
      </c>
      <c r="B1" s="384"/>
      <c r="C1" s="384"/>
      <c r="D1" s="384"/>
    </row>
    <row r="2" spans="1:4" ht="19.5" customHeight="1" x14ac:dyDescent="0.2"/>
    <row r="3" spans="1:4" ht="20.100000000000001" customHeight="1" x14ac:dyDescent="0.2">
      <c r="A3" s="311" t="s">
        <v>440</v>
      </c>
      <c r="B3" s="312" t="s">
        <v>441</v>
      </c>
    </row>
    <row r="4" spans="1:4" ht="20.100000000000001" customHeight="1" x14ac:dyDescent="0.2">
      <c r="A4" s="311" t="s">
        <v>442</v>
      </c>
      <c r="B4" s="312" t="s">
        <v>443</v>
      </c>
    </row>
    <row r="5" spans="1:4" ht="20.100000000000001" customHeight="1" x14ac:dyDescent="0.2">
      <c r="A5" s="311" t="s">
        <v>444</v>
      </c>
      <c r="B5" s="312" t="s">
        <v>445</v>
      </c>
    </row>
    <row r="6" spans="1:4" ht="20.100000000000001" customHeight="1" x14ac:dyDescent="0.2">
      <c r="A6" s="311" t="s">
        <v>446</v>
      </c>
      <c r="B6" s="312" t="s">
        <v>629</v>
      </c>
    </row>
    <row r="7" spans="1:4" ht="20.100000000000001" customHeight="1" x14ac:dyDescent="0.2">
      <c r="A7" s="311" t="s">
        <v>447</v>
      </c>
      <c r="B7" s="312" t="s">
        <v>448</v>
      </c>
    </row>
    <row r="8" spans="1:4" ht="20.100000000000001" customHeight="1" x14ac:dyDescent="0.2">
      <c r="A8" s="311" t="s">
        <v>449</v>
      </c>
      <c r="B8" s="312" t="s">
        <v>630</v>
      </c>
    </row>
    <row r="9" spans="1:4" ht="20.100000000000001" customHeight="1" x14ac:dyDescent="0.2">
      <c r="A9" s="311" t="s">
        <v>451</v>
      </c>
      <c r="B9" s="312" t="s">
        <v>631</v>
      </c>
    </row>
    <row r="10" spans="1:4" ht="20.100000000000001" customHeight="1" x14ac:dyDescent="0.2">
      <c r="A10" s="311" t="s">
        <v>453</v>
      </c>
      <c r="B10" s="312" t="s">
        <v>632</v>
      </c>
    </row>
    <row r="11" spans="1:4" ht="20.100000000000001" customHeight="1" x14ac:dyDescent="0.2">
      <c r="A11" s="311" t="s">
        <v>454</v>
      </c>
      <c r="B11" s="312" t="s">
        <v>633</v>
      </c>
    </row>
    <row r="12" spans="1:4" ht="20.100000000000001" customHeight="1" x14ac:dyDescent="0.2">
      <c r="A12" s="311" t="s">
        <v>455</v>
      </c>
      <c r="B12" s="312" t="s">
        <v>634</v>
      </c>
    </row>
    <row r="13" spans="1:4" ht="20.100000000000001" customHeight="1" x14ac:dyDescent="0.2">
      <c r="A13" s="311" t="s">
        <v>458</v>
      </c>
      <c r="B13" s="321" t="s">
        <v>657</v>
      </c>
    </row>
    <row r="14" spans="1:4" ht="20.100000000000001" customHeight="1" x14ac:dyDescent="0.2">
      <c r="A14" s="311" t="s">
        <v>459</v>
      </c>
      <c r="B14" s="312" t="s">
        <v>635</v>
      </c>
    </row>
    <row r="15" spans="1:4" ht="20.100000000000001" customHeight="1" x14ac:dyDescent="0.2">
      <c r="A15" s="222" t="s">
        <v>456</v>
      </c>
      <c r="B15" s="223" t="s">
        <v>636</v>
      </c>
    </row>
    <row r="16" spans="1:4" s="221" customFormat="1" ht="30" customHeight="1" x14ac:dyDescent="0.2">
      <c r="A16" s="311" t="s">
        <v>472</v>
      </c>
      <c r="B16" s="313" t="s">
        <v>514</v>
      </c>
    </row>
    <row r="17" spans="1:3" s="221" customFormat="1" ht="30" customHeight="1" x14ac:dyDescent="0.2">
      <c r="A17" s="312" t="s">
        <v>637</v>
      </c>
      <c r="B17" s="320" t="s">
        <v>656</v>
      </c>
    </row>
    <row r="18" spans="1:3" ht="20.100000000000001" customHeight="1" x14ac:dyDescent="0.2">
      <c r="A18" s="226" t="s">
        <v>475</v>
      </c>
      <c r="B18" s="322" t="s">
        <v>638</v>
      </c>
    </row>
    <row r="19" spans="1:3" ht="20.100000000000001" customHeight="1" x14ac:dyDescent="0.2">
      <c r="A19" s="327" t="s">
        <v>640</v>
      </c>
      <c r="B19" s="328" t="s">
        <v>639</v>
      </c>
    </row>
    <row r="20" spans="1:3" ht="20.100000000000001" customHeight="1" x14ac:dyDescent="0.2">
      <c r="A20" s="226" t="s">
        <v>476</v>
      </c>
      <c r="B20" s="226" t="s">
        <v>477</v>
      </c>
    </row>
    <row r="21" spans="1:3" ht="20.100000000000001" customHeight="1" x14ac:dyDescent="0.2">
      <c r="A21" s="226" t="s">
        <v>478</v>
      </c>
      <c r="B21" s="226" t="s">
        <v>479</v>
      </c>
    </row>
    <row r="22" spans="1:3" ht="20.100000000000001" customHeight="1" x14ac:dyDescent="0.2">
      <c r="A22" s="226" t="s">
        <v>480</v>
      </c>
      <c r="B22" s="226" t="s">
        <v>481</v>
      </c>
    </row>
    <row r="23" spans="1:3" ht="20.100000000000001" customHeight="1" x14ac:dyDescent="0.2">
      <c r="A23" s="226" t="s">
        <v>482</v>
      </c>
      <c r="B23" s="226" t="s">
        <v>483</v>
      </c>
    </row>
    <row r="24" spans="1:3" ht="20.100000000000001" customHeight="1" x14ac:dyDescent="0.2">
      <c r="A24" s="226" t="s">
        <v>484</v>
      </c>
      <c r="B24" s="226" t="s">
        <v>485</v>
      </c>
    </row>
    <row r="25" spans="1:3" ht="20.100000000000001" customHeight="1" x14ac:dyDescent="0.2">
      <c r="A25" s="226" t="s">
        <v>486</v>
      </c>
      <c r="B25" s="226" t="s">
        <v>487</v>
      </c>
    </row>
    <row r="26" spans="1:3" ht="20.100000000000001" customHeight="1" x14ac:dyDescent="0.2">
      <c r="A26" s="328" t="s">
        <v>488</v>
      </c>
      <c r="B26" s="329" t="s">
        <v>695</v>
      </c>
    </row>
    <row r="27" spans="1:3" ht="20.100000000000001" customHeight="1" x14ac:dyDescent="0.2">
      <c r="A27" s="314"/>
      <c r="B27" s="315"/>
      <c r="C27" s="316"/>
    </row>
    <row r="28" spans="1:3" ht="20.100000000000001" customHeight="1" x14ac:dyDescent="0.2">
      <c r="A28" s="385" t="s">
        <v>689</v>
      </c>
      <c r="B28" s="386"/>
      <c r="C28" s="386"/>
    </row>
  </sheetData>
  <mergeCells count="2">
    <mergeCell ref="A1:D1"/>
    <mergeCell ref="A28:C28"/>
  </mergeCells>
  <pageMargins left="0.25" right="0.25" top="0.75" bottom="0.75" header="0.3" footer="0.3"/>
  <pageSetup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K70"/>
  <sheetViews>
    <sheetView showGridLines="0" zoomScale="89" zoomScaleNormal="89" workbookViewId="0">
      <selection sqref="A1:H1"/>
    </sheetView>
  </sheetViews>
  <sheetFormatPr defaultColWidth="9.140625" defaultRowHeight="12.75" x14ac:dyDescent="0.2"/>
  <cols>
    <col min="1" max="1" width="39.42578125" style="11" customWidth="1"/>
    <col min="2" max="2" width="24.85546875" style="12" customWidth="1"/>
    <col min="3" max="3" width="14.42578125" style="13" customWidth="1"/>
    <col min="4" max="4" width="3.28515625" style="12" customWidth="1"/>
    <col min="5" max="5" width="12.28515625" style="12" customWidth="1"/>
    <col min="6" max="6" width="3.140625" style="12" customWidth="1"/>
    <col min="7" max="7" width="4.85546875" style="12" customWidth="1"/>
    <col min="8" max="8" width="14.7109375" style="18" customWidth="1"/>
    <col min="9" max="9" width="6.42578125" style="44" customWidth="1"/>
    <col min="10" max="10" width="6.42578125" style="46" customWidth="1"/>
    <col min="11" max="11" width="10.85546875" style="17" customWidth="1"/>
    <col min="12" max="13" width="9.140625" style="12"/>
    <col min="14" max="14" width="9.140625" style="12" customWidth="1"/>
    <col min="15" max="16384" width="9.140625" style="12"/>
  </cols>
  <sheetData>
    <row r="1" spans="1:8" s="145" customFormat="1" ht="32.25" customHeight="1" x14ac:dyDescent="0.2">
      <c r="A1" s="387" t="s">
        <v>627</v>
      </c>
      <c r="B1" s="387"/>
      <c r="C1" s="387"/>
      <c r="D1" s="387"/>
      <c r="E1" s="387"/>
      <c r="F1" s="387"/>
      <c r="G1" s="387"/>
      <c r="H1" s="387"/>
    </row>
    <row r="2" spans="1:8" s="147" customFormat="1" ht="45" customHeight="1" x14ac:dyDescent="0.2">
      <c r="A2" s="388" t="s">
        <v>743</v>
      </c>
      <c r="B2" s="389"/>
      <c r="C2" s="389"/>
      <c r="D2" s="389"/>
      <c r="E2" s="389"/>
      <c r="F2" s="389"/>
      <c r="G2" s="389"/>
      <c r="H2" s="389"/>
    </row>
    <row r="3" spans="1:8" s="146" customFormat="1" ht="27.75" customHeight="1" x14ac:dyDescent="0.2">
      <c r="A3" s="390" t="s">
        <v>672</v>
      </c>
      <c r="B3" s="390"/>
      <c r="C3" s="390"/>
      <c r="D3" s="390"/>
      <c r="E3" s="390"/>
      <c r="F3" s="390"/>
      <c r="G3" s="390"/>
      <c r="H3" s="390"/>
    </row>
    <row r="4" spans="1:8" ht="18" customHeight="1" x14ac:dyDescent="0.2">
      <c r="A4" s="391" t="s">
        <v>731</v>
      </c>
      <c r="B4" s="391"/>
      <c r="C4" s="392" t="s">
        <v>27</v>
      </c>
      <c r="D4" s="37"/>
      <c r="E4" s="10"/>
    </row>
    <row r="5" spans="1:8" ht="47.25" customHeight="1" x14ac:dyDescent="0.2">
      <c r="A5" s="393" t="s">
        <v>170</v>
      </c>
      <c r="B5" s="393"/>
      <c r="C5" s="392"/>
      <c r="D5" s="37"/>
      <c r="E5" s="10"/>
    </row>
    <row r="6" spans="1:8" ht="12.95" customHeight="1" x14ac:dyDescent="0.2">
      <c r="A6" s="395" t="s">
        <v>678</v>
      </c>
      <c r="B6" s="395"/>
      <c r="C6" s="15">
        <v>30</v>
      </c>
      <c r="D6" s="37"/>
      <c r="E6" s="10"/>
    </row>
    <row r="7" spans="1:8" ht="15" customHeight="1" x14ac:dyDescent="0.2"/>
    <row r="8" spans="1:8" ht="18" customHeight="1" x14ac:dyDescent="0.2">
      <c r="A8" s="391" t="s">
        <v>732</v>
      </c>
      <c r="B8" s="391"/>
      <c r="C8" s="392" t="s">
        <v>27</v>
      </c>
      <c r="D8" s="37"/>
      <c r="E8" s="10"/>
    </row>
    <row r="9" spans="1:8" ht="68.25" customHeight="1" x14ac:dyDescent="0.2">
      <c r="A9" s="393" t="s">
        <v>733</v>
      </c>
      <c r="B9" s="393"/>
      <c r="C9" s="392"/>
      <c r="D9" s="37"/>
      <c r="E9" s="10"/>
    </row>
    <row r="10" spans="1:8" ht="12.95" customHeight="1" x14ac:dyDescent="0.2">
      <c r="A10" s="394" t="s">
        <v>163</v>
      </c>
      <c r="B10" s="394"/>
      <c r="C10" s="15">
        <v>30</v>
      </c>
      <c r="D10" s="37"/>
      <c r="E10" s="10"/>
    </row>
    <row r="11" spans="1:8" x14ac:dyDescent="0.2">
      <c r="A11" s="394" t="s">
        <v>164</v>
      </c>
      <c r="B11" s="394"/>
      <c r="C11" s="15">
        <v>30</v>
      </c>
      <c r="D11" s="37"/>
      <c r="E11" s="10"/>
    </row>
    <row r="12" spans="1:8" ht="15" customHeight="1" x14ac:dyDescent="0.2"/>
    <row r="13" spans="1:8" ht="28.5" customHeight="1" x14ac:dyDescent="0.2">
      <c r="A13" s="399" t="s">
        <v>734</v>
      </c>
      <c r="B13" s="400"/>
      <c r="C13" s="392" t="s">
        <v>27</v>
      </c>
      <c r="D13" s="37"/>
      <c r="E13" s="10"/>
    </row>
    <row r="14" spans="1:8" ht="77.25" customHeight="1" x14ac:dyDescent="0.2">
      <c r="A14" s="393" t="s">
        <v>736</v>
      </c>
      <c r="B14" s="393"/>
      <c r="C14" s="392"/>
      <c r="D14" s="37"/>
      <c r="E14" s="10"/>
    </row>
    <row r="15" spans="1:8" ht="12.95" customHeight="1" x14ac:dyDescent="0.2">
      <c r="A15" s="394" t="s">
        <v>187</v>
      </c>
      <c r="B15" s="394"/>
      <c r="C15" s="15">
        <v>40</v>
      </c>
      <c r="D15" s="37"/>
      <c r="E15" s="10"/>
    </row>
    <row r="16" spans="1:8" x14ac:dyDescent="0.2">
      <c r="A16" s="394" t="s">
        <v>188</v>
      </c>
      <c r="B16" s="394"/>
      <c r="C16" s="15">
        <v>40</v>
      </c>
      <c r="D16" s="37"/>
      <c r="E16" s="10"/>
    </row>
    <row r="18" spans="1:11" ht="18" customHeight="1" x14ac:dyDescent="0.2">
      <c r="A18" s="391" t="s">
        <v>676</v>
      </c>
      <c r="B18" s="391"/>
      <c r="C18" s="392" t="s">
        <v>27</v>
      </c>
      <c r="D18" s="37"/>
      <c r="E18" s="10"/>
    </row>
    <row r="19" spans="1:11" ht="27" customHeight="1" x14ac:dyDescent="0.2">
      <c r="A19" s="393" t="s">
        <v>677</v>
      </c>
      <c r="B19" s="393"/>
      <c r="C19" s="392"/>
      <c r="D19" s="37"/>
      <c r="E19" s="10"/>
    </row>
    <row r="20" spans="1:11" ht="12.95" customHeight="1" x14ac:dyDescent="0.2">
      <c r="A20" s="395" t="s">
        <v>679</v>
      </c>
      <c r="B20" s="395"/>
      <c r="C20" s="15">
        <v>30</v>
      </c>
      <c r="D20" s="37"/>
      <c r="E20" s="10"/>
    </row>
    <row r="21" spans="1:11" ht="15" customHeight="1" x14ac:dyDescent="0.2"/>
    <row r="22" spans="1:11" ht="28.5" customHeight="1" x14ac:dyDescent="0.2">
      <c r="A22" s="399" t="s">
        <v>191</v>
      </c>
      <c r="B22" s="400"/>
      <c r="C22" s="392" t="s">
        <v>27</v>
      </c>
      <c r="D22" s="37"/>
      <c r="E22" s="10"/>
    </row>
    <row r="23" spans="1:11" ht="77.25" customHeight="1" x14ac:dyDescent="0.2">
      <c r="A23" s="393" t="s">
        <v>735</v>
      </c>
      <c r="B23" s="393"/>
      <c r="C23" s="392"/>
      <c r="D23" s="37"/>
      <c r="E23" s="10"/>
    </row>
    <row r="24" spans="1:11" ht="12.95" customHeight="1" x14ac:dyDescent="0.2">
      <c r="A24" s="365" t="s">
        <v>206</v>
      </c>
      <c r="B24" s="364" t="s">
        <v>192</v>
      </c>
      <c r="C24" s="15">
        <v>13</v>
      </c>
      <c r="D24" s="37"/>
      <c r="E24" s="49"/>
      <c r="F24" s="50"/>
      <c r="G24" s="50"/>
      <c r="H24" s="54"/>
      <c r="I24" s="52"/>
      <c r="J24" s="53"/>
      <c r="K24" s="55"/>
    </row>
    <row r="25" spans="1:11" ht="12.95" customHeight="1" x14ac:dyDescent="0.2">
      <c r="A25" s="42" t="s">
        <v>207</v>
      </c>
      <c r="B25" s="41" t="s">
        <v>262</v>
      </c>
      <c r="C25" s="14">
        <f>E25*H25</f>
        <v>104</v>
      </c>
      <c r="D25" s="10"/>
      <c r="E25" s="49">
        <v>0.8</v>
      </c>
      <c r="F25" s="49"/>
      <c r="G25" s="50"/>
      <c r="H25" s="51">
        <f>I25*J25</f>
        <v>130</v>
      </c>
      <c r="I25" s="52">
        <v>13</v>
      </c>
      <c r="J25" s="53">
        <v>10</v>
      </c>
      <c r="K25" s="51">
        <v>104</v>
      </c>
    </row>
    <row r="26" spans="1:11" ht="12.95" customHeight="1" x14ac:dyDescent="0.2">
      <c r="A26" s="42" t="s">
        <v>208</v>
      </c>
      <c r="B26" s="41" t="s">
        <v>263</v>
      </c>
      <c r="C26" s="14">
        <v>250</v>
      </c>
      <c r="D26" s="10"/>
      <c r="E26" s="49">
        <v>0.77</v>
      </c>
      <c r="F26" s="49"/>
      <c r="G26" s="50"/>
      <c r="H26" s="51">
        <f t="shared" ref="H26:H28" si="0">I26*J26</f>
        <v>325</v>
      </c>
      <c r="I26" s="52">
        <v>13</v>
      </c>
      <c r="J26" s="53">
        <v>25</v>
      </c>
      <c r="K26" s="51">
        <v>250.25</v>
      </c>
    </row>
    <row r="27" spans="1:11" ht="12.95" customHeight="1" x14ac:dyDescent="0.2">
      <c r="A27" s="42" t="s">
        <v>209</v>
      </c>
      <c r="B27" s="41" t="s">
        <v>264</v>
      </c>
      <c r="C27" s="14">
        <f t="shared" ref="C27" si="1">E27*H27</f>
        <v>468</v>
      </c>
      <c r="D27" s="10"/>
      <c r="E27" s="49">
        <v>0.72</v>
      </c>
      <c r="F27" s="49"/>
      <c r="G27" s="50"/>
      <c r="H27" s="51">
        <f t="shared" si="0"/>
        <v>650</v>
      </c>
      <c r="I27" s="52">
        <v>13</v>
      </c>
      <c r="J27" s="53">
        <v>50</v>
      </c>
      <c r="K27" s="51">
        <v>468</v>
      </c>
    </row>
    <row r="28" spans="1:11" ht="12.95" customHeight="1" x14ac:dyDescent="0.2">
      <c r="A28" s="42" t="s">
        <v>210</v>
      </c>
      <c r="B28" s="41" t="s">
        <v>265</v>
      </c>
      <c r="C28" s="14">
        <v>870</v>
      </c>
      <c r="D28" s="10"/>
      <c r="E28" s="49">
        <v>0.67</v>
      </c>
      <c r="F28" s="49"/>
      <c r="G28" s="50"/>
      <c r="H28" s="51">
        <f t="shared" si="0"/>
        <v>1300</v>
      </c>
      <c r="I28" s="52">
        <v>13</v>
      </c>
      <c r="J28" s="53">
        <v>100</v>
      </c>
      <c r="K28" s="51">
        <v>871</v>
      </c>
    </row>
    <row r="29" spans="1:11" ht="15" customHeight="1" x14ac:dyDescent="0.2">
      <c r="A29" s="366"/>
      <c r="B29" s="366"/>
      <c r="C29" s="16"/>
      <c r="D29" s="10"/>
      <c r="E29" s="49"/>
      <c r="F29" s="50"/>
      <c r="G29" s="50"/>
      <c r="H29" s="54"/>
      <c r="I29" s="52"/>
      <c r="J29" s="53"/>
      <c r="K29" s="55"/>
    </row>
    <row r="30" spans="1:11" ht="27.75" customHeight="1" x14ac:dyDescent="0.2">
      <c r="A30" s="399" t="s">
        <v>180</v>
      </c>
      <c r="B30" s="400"/>
      <c r="C30" s="392" t="s">
        <v>27</v>
      </c>
      <c r="D30" s="37"/>
      <c r="E30" s="10"/>
    </row>
    <row r="31" spans="1:11" ht="27" customHeight="1" x14ac:dyDescent="0.2">
      <c r="A31" s="393" t="s">
        <v>181</v>
      </c>
      <c r="B31" s="393"/>
      <c r="C31" s="392"/>
      <c r="D31" s="37"/>
      <c r="E31" s="39"/>
      <c r="F31" s="39"/>
    </row>
    <row r="32" spans="1:11" ht="12.95" customHeight="1" x14ac:dyDescent="0.2">
      <c r="A32" s="394" t="s">
        <v>169</v>
      </c>
      <c r="B32" s="394"/>
      <c r="C32" s="14">
        <v>24</v>
      </c>
      <c r="D32" s="10"/>
      <c r="E32" s="10"/>
      <c r="F32" s="10"/>
    </row>
    <row r="33" spans="1:11" x14ac:dyDescent="0.2">
      <c r="A33" s="394" t="s">
        <v>168</v>
      </c>
      <c r="B33" s="394"/>
      <c r="C33" s="14">
        <v>24</v>
      </c>
      <c r="D33" s="10"/>
      <c r="E33" s="10"/>
      <c r="F33" s="10"/>
    </row>
    <row r="34" spans="1:11" ht="15" customHeight="1" x14ac:dyDescent="0.2">
      <c r="A34" s="366"/>
      <c r="B34" s="366"/>
      <c r="C34" s="16"/>
      <c r="D34" s="10"/>
      <c r="E34" s="10"/>
      <c r="F34" s="10"/>
    </row>
    <row r="35" spans="1:11" s="11" customFormat="1" ht="27.75" customHeight="1" x14ac:dyDescent="0.2">
      <c r="A35" s="401" t="s">
        <v>273</v>
      </c>
      <c r="B35" s="401"/>
      <c r="C35" s="392" t="s">
        <v>27</v>
      </c>
      <c r="D35" s="37"/>
      <c r="E35" s="10"/>
      <c r="F35" s="38"/>
      <c r="H35" s="19"/>
      <c r="I35" s="45"/>
      <c r="J35" s="47"/>
      <c r="K35" s="17"/>
    </row>
    <row r="36" spans="1:11" ht="36" customHeight="1" x14ac:dyDescent="0.2">
      <c r="A36" s="393" t="s">
        <v>266</v>
      </c>
      <c r="B36" s="393"/>
      <c r="C36" s="392"/>
      <c r="D36" s="37"/>
      <c r="E36" s="39"/>
      <c r="F36" s="39"/>
    </row>
    <row r="37" spans="1:11" ht="12.95" customHeight="1" x14ac:dyDescent="0.2">
      <c r="A37" s="42" t="s">
        <v>206</v>
      </c>
      <c r="B37" s="41" t="s">
        <v>167</v>
      </c>
      <c r="C37" s="14">
        <v>7.25</v>
      </c>
      <c r="D37" s="10"/>
      <c r="E37" s="10"/>
      <c r="F37" s="10"/>
      <c r="H37" s="48"/>
    </row>
    <row r="38" spans="1:11" ht="12.95" customHeight="1" x14ac:dyDescent="0.2">
      <c r="A38" s="42" t="s">
        <v>207</v>
      </c>
      <c r="B38" s="41" t="s">
        <v>211</v>
      </c>
      <c r="C38" s="14">
        <f>E38*H38</f>
        <v>58</v>
      </c>
      <c r="D38" s="10"/>
      <c r="E38" s="49">
        <v>0.8</v>
      </c>
      <c r="F38" s="49"/>
      <c r="G38" s="50"/>
      <c r="H38" s="51">
        <f>I38*J38</f>
        <v>72.5</v>
      </c>
      <c r="I38" s="51">
        <v>7.25</v>
      </c>
      <c r="J38" s="53">
        <v>10</v>
      </c>
      <c r="K38" s="51">
        <v>58</v>
      </c>
    </row>
    <row r="39" spans="1:11" ht="12.95" customHeight="1" x14ac:dyDescent="0.2">
      <c r="A39" s="42" t="s">
        <v>208</v>
      </c>
      <c r="B39" s="41" t="s">
        <v>212</v>
      </c>
      <c r="C39" s="14">
        <v>139</v>
      </c>
      <c r="D39" s="10"/>
      <c r="E39" s="49">
        <v>0.77</v>
      </c>
      <c r="F39" s="49"/>
      <c r="G39" s="50"/>
      <c r="H39" s="51">
        <f t="shared" ref="H39:H41" si="2">I39*J39</f>
        <v>181.25</v>
      </c>
      <c r="I39" s="51">
        <v>7.25</v>
      </c>
      <c r="J39" s="53">
        <v>25</v>
      </c>
      <c r="K39" s="51">
        <v>140.19999999999999</v>
      </c>
    </row>
    <row r="40" spans="1:11" ht="12.95" customHeight="1" x14ac:dyDescent="0.2">
      <c r="A40" s="42" t="s">
        <v>209</v>
      </c>
      <c r="B40" s="41" t="s">
        <v>213</v>
      </c>
      <c r="C40" s="14">
        <f t="shared" ref="C40" si="3">E40*H40</f>
        <v>261</v>
      </c>
      <c r="D40" s="10"/>
      <c r="E40" s="49">
        <v>0.72</v>
      </c>
      <c r="F40" s="49"/>
      <c r="G40" s="50"/>
      <c r="H40" s="51">
        <f t="shared" si="2"/>
        <v>362.5</v>
      </c>
      <c r="I40" s="51">
        <v>7.25</v>
      </c>
      <c r="J40" s="53">
        <v>50</v>
      </c>
      <c r="K40" s="51">
        <v>261.8</v>
      </c>
    </row>
    <row r="41" spans="1:11" ht="12.95" customHeight="1" x14ac:dyDescent="0.2">
      <c r="A41" s="42" t="s">
        <v>210</v>
      </c>
      <c r="B41" s="41" t="s">
        <v>214</v>
      </c>
      <c r="C41" s="14">
        <v>485</v>
      </c>
      <c r="D41" s="10"/>
      <c r="E41" s="49">
        <v>0.67</v>
      </c>
      <c r="F41" s="49"/>
      <c r="G41" s="50"/>
      <c r="H41" s="51">
        <f t="shared" si="2"/>
        <v>725</v>
      </c>
      <c r="I41" s="51">
        <v>7.25</v>
      </c>
      <c r="J41" s="53">
        <v>100</v>
      </c>
      <c r="K41" s="51">
        <v>486.2</v>
      </c>
    </row>
    <row r="42" spans="1:11" ht="12.95" customHeight="1" x14ac:dyDescent="0.2">
      <c r="A42" s="40"/>
      <c r="B42" s="40"/>
      <c r="D42" s="10"/>
      <c r="E42" s="10"/>
      <c r="F42" s="10"/>
    </row>
    <row r="43" spans="1:11" s="11" customFormat="1" ht="27.75" customHeight="1" x14ac:dyDescent="0.2">
      <c r="A43" s="401" t="s">
        <v>274</v>
      </c>
      <c r="B43" s="401"/>
      <c r="C43" s="392" t="s">
        <v>27</v>
      </c>
      <c r="D43" s="37"/>
      <c r="E43" s="10"/>
      <c r="F43" s="38"/>
      <c r="H43" s="19"/>
      <c r="I43" s="45"/>
      <c r="J43" s="47"/>
      <c r="K43" s="17"/>
    </row>
    <row r="44" spans="1:11" ht="36" customHeight="1" x14ac:dyDescent="0.2">
      <c r="A44" s="393" t="s">
        <v>272</v>
      </c>
      <c r="B44" s="393"/>
      <c r="C44" s="392"/>
      <c r="D44" s="37"/>
      <c r="E44" s="39"/>
      <c r="F44" s="39"/>
    </row>
    <row r="45" spans="1:11" ht="12.95" customHeight="1" x14ac:dyDescent="0.2">
      <c r="A45" s="42" t="s">
        <v>206</v>
      </c>
      <c r="B45" s="41" t="s">
        <v>267</v>
      </c>
      <c r="C45" s="14">
        <v>17.25</v>
      </c>
      <c r="D45" s="10"/>
      <c r="E45" s="10"/>
      <c r="F45" s="10"/>
      <c r="H45" s="48"/>
      <c r="K45" s="51">
        <v>20.25</v>
      </c>
    </row>
    <row r="46" spans="1:11" ht="12.95" customHeight="1" x14ac:dyDescent="0.2">
      <c r="A46" s="42" t="s">
        <v>207</v>
      </c>
      <c r="B46" s="41" t="s">
        <v>268</v>
      </c>
      <c r="C46" s="14">
        <f>E46*H46</f>
        <v>138</v>
      </c>
      <c r="D46" s="10"/>
      <c r="E46" s="49">
        <v>0.8</v>
      </c>
      <c r="F46" s="49"/>
      <c r="G46" s="50"/>
      <c r="H46" s="51">
        <f>I46*J46</f>
        <v>172.5</v>
      </c>
      <c r="I46" s="51">
        <v>17.25</v>
      </c>
      <c r="J46" s="53">
        <v>10</v>
      </c>
      <c r="K46" s="51">
        <v>162</v>
      </c>
    </row>
    <row r="47" spans="1:11" ht="12.95" customHeight="1" x14ac:dyDescent="0.2">
      <c r="A47" s="42" t="s">
        <v>208</v>
      </c>
      <c r="B47" s="41" t="s">
        <v>269</v>
      </c>
      <c r="C47" s="14">
        <v>332</v>
      </c>
      <c r="D47" s="10"/>
      <c r="E47" s="49">
        <v>0.77</v>
      </c>
      <c r="F47" s="49"/>
      <c r="G47" s="50"/>
      <c r="H47" s="51">
        <f t="shared" ref="H47:H49" si="4">I47*J47</f>
        <v>431.25</v>
      </c>
      <c r="I47" s="51">
        <v>17.25</v>
      </c>
      <c r="J47" s="53">
        <v>25</v>
      </c>
      <c r="K47" s="51">
        <v>389.8</v>
      </c>
    </row>
    <row r="48" spans="1:11" ht="12.95" customHeight="1" x14ac:dyDescent="0.2">
      <c r="A48" s="42" t="s">
        <v>209</v>
      </c>
      <c r="B48" s="41" t="s">
        <v>270</v>
      </c>
      <c r="C48" s="14">
        <f t="shared" ref="C48" si="5">E48*H48</f>
        <v>621</v>
      </c>
      <c r="D48" s="10"/>
      <c r="E48" s="49">
        <v>0.72</v>
      </c>
      <c r="F48" s="49"/>
      <c r="G48" s="50"/>
      <c r="H48" s="51">
        <f t="shared" si="4"/>
        <v>862.5</v>
      </c>
      <c r="I48" s="51">
        <v>17.25</v>
      </c>
      <c r="J48" s="53">
        <v>50</v>
      </c>
      <c r="K48" s="51">
        <v>729</v>
      </c>
    </row>
    <row r="49" spans="1:11" ht="12.95" customHeight="1" x14ac:dyDescent="0.2">
      <c r="A49" s="42" t="s">
        <v>210</v>
      </c>
      <c r="B49" s="41" t="s">
        <v>271</v>
      </c>
      <c r="C49" s="14">
        <v>1155</v>
      </c>
      <c r="D49" s="10"/>
      <c r="E49" s="49">
        <v>0.67</v>
      </c>
      <c r="F49" s="49"/>
      <c r="G49" s="50"/>
      <c r="H49" s="51">
        <f t="shared" si="4"/>
        <v>1725</v>
      </c>
      <c r="I49" s="51">
        <v>17.25</v>
      </c>
      <c r="J49" s="53">
        <v>100</v>
      </c>
      <c r="K49" s="51">
        <v>1356.75</v>
      </c>
    </row>
    <row r="50" spans="1:11" ht="12.95" customHeight="1" x14ac:dyDescent="0.2">
      <c r="A50" s="40"/>
      <c r="B50" s="40"/>
      <c r="D50" s="10"/>
      <c r="E50" s="10"/>
      <c r="F50" s="10"/>
    </row>
    <row r="51" spans="1:11" ht="22.7" customHeight="1" x14ac:dyDescent="0.2">
      <c r="A51" s="401" t="s">
        <v>165</v>
      </c>
      <c r="B51" s="401"/>
      <c r="C51" s="392" t="s">
        <v>27</v>
      </c>
      <c r="D51" s="37"/>
      <c r="E51" s="10"/>
      <c r="F51" s="10"/>
    </row>
    <row r="52" spans="1:11" ht="21.75" customHeight="1" x14ac:dyDescent="0.2">
      <c r="A52" s="393" t="s">
        <v>182</v>
      </c>
      <c r="B52" s="393"/>
      <c r="C52" s="392"/>
      <c r="D52" s="37"/>
      <c r="E52" s="39"/>
      <c r="F52" s="39"/>
    </row>
    <row r="53" spans="1:11" ht="12.95" customHeight="1" x14ac:dyDescent="0.2">
      <c r="A53" s="42" t="s">
        <v>206</v>
      </c>
      <c r="B53" s="41" t="s">
        <v>166</v>
      </c>
      <c r="C53" s="14">
        <v>1</v>
      </c>
      <c r="D53" s="10"/>
      <c r="E53" s="10"/>
    </row>
    <row r="54" spans="1:11" ht="12.95" customHeight="1" x14ac:dyDescent="0.2">
      <c r="A54" s="42" t="s">
        <v>207</v>
      </c>
      <c r="B54" s="43" t="s">
        <v>202</v>
      </c>
      <c r="C54" s="14">
        <f>E54*H54</f>
        <v>8</v>
      </c>
      <c r="D54" s="10"/>
      <c r="E54" s="49">
        <v>0.8</v>
      </c>
      <c r="F54" s="50"/>
      <c r="G54" s="50"/>
      <c r="H54" s="54">
        <f>I54*J54</f>
        <v>10</v>
      </c>
      <c r="I54" s="52">
        <v>1</v>
      </c>
      <c r="J54" s="53">
        <v>10</v>
      </c>
      <c r="K54" s="51">
        <f>M54*P54*Q54</f>
        <v>0</v>
      </c>
    </row>
    <row r="55" spans="1:11" ht="12.95" customHeight="1" x14ac:dyDescent="0.2">
      <c r="A55" s="42" t="s">
        <v>208</v>
      </c>
      <c r="B55" s="43" t="s">
        <v>203</v>
      </c>
      <c r="C55" s="14">
        <f t="shared" ref="C55:C57" si="6">E55*H55</f>
        <v>19.25</v>
      </c>
      <c r="D55" s="10"/>
      <c r="E55" s="49">
        <v>0.77</v>
      </c>
      <c r="F55" s="50"/>
      <c r="G55" s="50"/>
      <c r="H55" s="54">
        <f t="shared" ref="H55:H57" si="7">I55*J55</f>
        <v>25</v>
      </c>
      <c r="I55" s="52">
        <v>1</v>
      </c>
      <c r="J55" s="53">
        <v>25</v>
      </c>
      <c r="K55" s="51">
        <f>M55*P55*Q55</f>
        <v>0</v>
      </c>
    </row>
    <row r="56" spans="1:11" ht="12.95" customHeight="1" x14ac:dyDescent="0.2">
      <c r="A56" s="42" t="s">
        <v>209</v>
      </c>
      <c r="B56" s="43" t="s">
        <v>204</v>
      </c>
      <c r="C56" s="14">
        <f t="shared" si="6"/>
        <v>36</v>
      </c>
      <c r="D56" s="10"/>
      <c r="E56" s="49">
        <v>0.72</v>
      </c>
      <c r="F56" s="50"/>
      <c r="G56" s="50"/>
      <c r="H56" s="54">
        <f t="shared" si="7"/>
        <v>50</v>
      </c>
      <c r="I56" s="52">
        <v>1</v>
      </c>
      <c r="J56" s="53">
        <v>50</v>
      </c>
      <c r="K56" s="51">
        <f>M56*P56*Q56</f>
        <v>0</v>
      </c>
    </row>
    <row r="57" spans="1:11" ht="12.95" customHeight="1" x14ac:dyDescent="0.2">
      <c r="A57" s="42" t="s">
        <v>210</v>
      </c>
      <c r="B57" s="43" t="s">
        <v>205</v>
      </c>
      <c r="C57" s="14">
        <f t="shared" si="6"/>
        <v>67</v>
      </c>
      <c r="D57" s="10"/>
      <c r="E57" s="49">
        <v>0.67</v>
      </c>
      <c r="F57" s="50"/>
      <c r="G57" s="50"/>
      <c r="H57" s="54">
        <f t="shared" si="7"/>
        <v>100</v>
      </c>
      <c r="I57" s="52">
        <v>1</v>
      </c>
      <c r="J57" s="53">
        <v>100</v>
      </c>
      <c r="K57" s="51">
        <f>M57*P57*Q57</f>
        <v>0</v>
      </c>
    </row>
    <row r="58" spans="1:11" ht="12.95" customHeight="1" x14ac:dyDescent="0.2">
      <c r="A58" s="40"/>
      <c r="B58" s="40"/>
      <c r="D58" s="10"/>
      <c r="E58" s="10"/>
    </row>
    <row r="59" spans="1:11" ht="27.75" customHeight="1" x14ac:dyDescent="0.2">
      <c r="A59" s="401" t="s">
        <v>649</v>
      </c>
      <c r="B59" s="401"/>
      <c r="C59" s="392" t="s">
        <v>27</v>
      </c>
      <c r="D59" s="37"/>
      <c r="E59" s="10"/>
      <c r="F59" s="10"/>
    </row>
    <row r="60" spans="1:11" ht="37.5" customHeight="1" x14ac:dyDescent="0.2">
      <c r="A60" s="393" t="s">
        <v>183</v>
      </c>
      <c r="B60" s="393"/>
      <c r="C60" s="392"/>
      <c r="D60" s="37"/>
      <c r="E60" s="39"/>
      <c r="F60" s="39"/>
    </row>
    <row r="61" spans="1:11" ht="12.95" customHeight="1" x14ac:dyDescent="0.2">
      <c r="A61" s="402" t="s">
        <v>648</v>
      </c>
      <c r="B61" s="403"/>
      <c r="C61" s="15">
        <v>15.5</v>
      </c>
      <c r="D61" s="37"/>
      <c r="E61" s="10"/>
    </row>
    <row r="62" spans="1:11" ht="15" customHeight="1" x14ac:dyDescent="0.2"/>
    <row r="63" spans="1:11" x14ac:dyDescent="0.2">
      <c r="A63" s="396" t="s">
        <v>31</v>
      </c>
      <c r="B63" s="396"/>
      <c r="C63" s="397" t="s">
        <v>27</v>
      </c>
    </row>
    <row r="64" spans="1:11" ht="54" customHeight="1" x14ac:dyDescent="0.2">
      <c r="A64" s="393" t="s">
        <v>738</v>
      </c>
      <c r="B64" s="393"/>
      <c r="C64" s="397"/>
    </row>
    <row r="65" spans="1:3" ht="25.5" x14ac:dyDescent="0.2">
      <c r="A65" s="41" t="s">
        <v>729</v>
      </c>
      <c r="B65" s="41" t="s">
        <v>189</v>
      </c>
      <c r="C65" s="14">
        <v>14.5</v>
      </c>
    </row>
    <row r="66" spans="1:3" ht="25.5" x14ac:dyDescent="0.2">
      <c r="A66" s="41" t="s">
        <v>730</v>
      </c>
      <c r="B66" s="41" t="s">
        <v>190</v>
      </c>
      <c r="C66" s="14">
        <v>14.5</v>
      </c>
    </row>
    <row r="68" spans="1:3" ht="18" customHeight="1" x14ac:dyDescent="0.2">
      <c r="A68" s="396" t="s">
        <v>32</v>
      </c>
      <c r="B68" s="396"/>
      <c r="C68" s="397" t="s">
        <v>27</v>
      </c>
    </row>
    <row r="69" spans="1:3" ht="51.75" customHeight="1" x14ac:dyDescent="0.2">
      <c r="A69" s="393" t="s">
        <v>737</v>
      </c>
      <c r="B69" s="393"/>
      <c r="C69" s="397"/>
    </row>
    <row r="70" spans="1:3" x14ac:dyDescent="0.2">
      <c r="A70" s="394" t="s">
        <v>185</v>
      </c>
      <c r="B70" s="398"/>
      <c r="C70" s="14">
        <v>15</v>
      </c>
    </row>
  </sheetData>
  <mergeCells count="49">
    <mergeCell ref="C43:C44"/>
    <mergeCell ref="C35:C36"/>
    <mergeCell ref="C63:C64"/>
    <mergeCell ref="C59:C60"/>
    <mergeCell ref="A51:B51"/>
    <mergeCell ref="A63:B63"/>
    <mergeCell ref="A59:B59"/>
    <mergeCell ref="A60:B60"/>
    <mergeCell ref="A61:B61"/>
    <mergeCell ref="C51:C52"/>
    <mergeCell ref="A35:B35"/>
    <mergeCell ref="A36:B36"/>
    <mergeCell ref="C22:C23"/>
    <mergeCell ref="A23:B23"/>
    <mergeCell ref="A20:B20"/>
    <mergeCell ref="A22:B22"/>
    <mergeCell ref="C30:C31"/>
    <mergeCell ref="A69:B69"/>
    <mergeCell ref="A68:B68"/>
    <mergeCell ref="C68:C69"/>
    <mergeCell ref="A70:B70"/>
    <mergeCell ref="A13:B13"/>
    <mergeCell ref="A64:B64"/>
    <mergeCell ref="A52:B52"/>
    <mergeCell ref="A44:B44"/>
    <mergeCell ref="A14:B14"/>
    <mergeCell ref="A15:B15"/>
    <mergeCell ref="A16:B16"/>
    <mergeCell ref="A31:B31"/>
    <mergeCell ref="A30:B30"/>
    <mergeCell ref="A43:B43"/>
    <mergeCell ref="A33:B33"/>
    <mergeCell ref="A32:B32"/>
    <mergeCell ref="A1:H1"/>
    <mergeCell ref="A2:H2"/>
    <mergeCell ref="A3:H3"/>
    <mergeCell ref="A18:B18"/>
    <mergeCell ref="C18:C19"/>
    <mergeCell ref="A19:B19"/>
    <mergeCell ref="A5:B5"/>
    <mergeCell ref="A4:B4"/>
    <mergeCell ref="C4:C5"/>
    <mergeCell ref="A8:B8"/>
    <mergeCell ref="C8:C9"/>
    <mergeCell ref="A9:B9"/>
    <mergeCell ref="A10:B10"/>
    <mergeCell ref="A11:B11"/>
    <mergeCell ref="A6:B6"/>
    <mergeCell ref="C13:C14"/>
  </mergeCells>
  <pageMargins left="0.25" right="0" top="0.25" bottom="0.5" header="0.5" footer="0.25"/>
  <pageSetup scale="85" orientation="landscape" r:id="rId1"/>
  <headerFooter alignWithMargins="0">
    <oddFooter>Page &amp;P of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A33"/>
  <sheetViews>
    <sheetView showGridLines="0" zoomScale="80" zoomScaleNormal="80" workbookViewId="0">
      <selection activeCell="C30" sqref="C30:N30"/>
    </sheetView>
  </sheetViews>
  <sheetFormatPr defaultColWidth="9.140625" defaultRowHeight="15.75" x14ac:dyDescent="0.25"/>
  <cols>
    <col min="1" max="1" width="9.7109375" style="56" customWidth="1"/>
    <col min="2" max="2" width="7.85546875" style="66" customWidth="1"/>
    <col min="3" max="6" width="5.7109375" style="66" customWidth="1"/>
    <col min="7" max="7" width="7.28515625" style="66" customWidth="1"/>
    <col min="8" max="8" width="5.7109375" style="66" customWidth="1"/>
    <col min="9" max="9" width="13.42578125" style="66" customWidth="1"/>
    <col min="10" max="10" width="20.7109375" style="56" customWidth="1"/>
    <col min="11" max="11" width="16" style="56" customWidth="1"/>
    <col min="12" max="12" width="15.42578125" style="56" customWidth="1"/>
    <col min="13" max="13" width="12" style="66" customWidth="1"/>
    <col min="14" max="14" width="17.85546875" style="58" customWidth="1"/>
    <col min="15" max="15" width="2.140625" style="58" customWidth="1"/>
    <col min="16" max="16" width="22.140625" style="58" customWidth="1"/>
    <col min="17" max="17" width="12.7109375" style="215" customWidth="1"/>
    <col min="18" max="18" width="69.85546875" style="58" customWidth="1"/>
    <col min="19" max="20" width="4.28515625" style="58" customWidth="1"/>
    <col min="21" max="21" width="9.42578125" style="58" hidden="1" customWidth="1"/>
    <col min="22" max="22" width="13.28515625" style="58" hidden="1" customWidth="1"/>
    <col min="23" max="23" width="11.42578125" style="56" hidden="1" customWidth="1"/>
    <col min="24" max="24" width="19.7109375" style="57" hidden="1" customWidth="1"/>
    <col min="25" max="25" width="3.140625" style="57" customWidth="1"/>
    <col min="26" max="27" width="9.140625" style="59" customWidth="1"/>
    <col min="28" max="28" width="9.140625" style="56" customWidth="1"/>
    <col min="29" max="16384" width="9.140625" style="56"/>
  </cols>
  <sheetData>
    <row r="1" spans="1:24" s="60" customFormat="1" ht="30" customHeight="1" x14ac:dyDescent="0.2">
      <c r="A1" s="449" t="s">
        <v>728</v>
      </c>
      <c r="B1" s="449"/>
      <c r="C1" s="449"/>
      <c r="D1" s="449"/>
      <c r="E1" s="449"/>
      <c r="F1" s="449"/>
      <c r="G1" s="449"/>
      <c r="H1" s="449"/>
      <c r="I1" s="449"/>
      <c r="J1" s="449"/>
      <c r="K1" s="449"/>
      <c r="L1" s="449"/>
      <c r="M1" s="449"/>
      <c r="N1" s="449"/>
      <c r="O1" s="100"/>
      <c r="P1" s="287"/>
      <c r="Q1" s="204"/>
      <c r="R1" s="61"/>
      <c r="S1" s="61"/>
      <c r="T1" s="61"/>
      <c r="U1" s="61"/>
      <c r="V1" s="61"/>
    </row>
    <row r="2" spans="1:24" s="98" customFormat="1" ht="60" customHeight="1" x14ac:dyDescent="0.2">
      <c r="A2" s="450" t="s">
        <v>434</v>
      </c>
      <c r="B2" s="450"/>
      <c r="C2" s="450"/>
      <c r="D2" s="450"/>
      <c r="E2" s="450"/>
      <c r="F2" s="450"/>
      <c r="G2" s="450"/>
      <c r="H2" s="450"/>
      <c r="I2" s="450"/>
      <c r="J2" s="450"/>
      <c r="K2" s="450"/>
      <c r="L2" s="450"/>
      <c r="M2" s="450"/>
      <c r="N2" s="450"/>
      <c r="O2" s="189"/>
      <c r="P2" s="133"/>
      <c r="Q2" s="205"/>
      <c r="R2" s="99"/>
      <c r="S2" s="99"/>
      <c r="T2" s="99"/>
      <c r="U2" s="99"/>
      <c r="V2" s="99"/>
    </row>
    <row r="3" spans="1:24" s="59" customFormat="1" ht="48" customHeight="1" x14ac:dyDescent="0.2">
      <c r="A3" s="451" t="s">
        <v>399</v>
      </c>
      <c r="B3" s="451"/>
      <c r="C3" s="451"/>
      <c r="D3" s="451"/>
      <c r="E3" s="451"/>
      <c r="F3" s="451"/>
      <c r="G3" s="451"/>
      <c r="H3" s="451"/>
      <c r="I3" s="451"/>
      <c r="J3" s="451"/>
      <c r="K3" s="451"/>
      <c r="L3" s="451"/>
      <c r="M3" s="451"/>
      <c r="N3" s="451"/>
      <c r="O3" s="134"/>
      <c r="P3" s="134"/>
      <c r="Q3" s="206"/>
      <c r="R3" s="133"/>
      <c r="S3" s="134"/>
      <c r="T3" s="134"/>
      <c r="U3" s="64"/>
      <c r="V3" s="64"/>
      <c r="X3" s="60"/>
    </row>
    <row r="4" spans="1:24" s="104" customFormat="1" ht="24.95" customHeight="1" x14ac:dyDescent="0.35">
      <c r="A4" s="103" t="s">
        <v>386</v>
      </c>
      <c r="B4" s="452" t="str">
        <f>X8</f>
        <v>PANU3LZZ-E</v>
      </c>
      <c r="C4" s="453"/>
      <c r="D4" s="453"/>
      <c r="E4" s="453"/>
      <c r="F4" s="453"/>
      <c r="G4" s="453"/>
      <c r="H4" s="453"/>
      <c r="I4" s="453"/>
      <c r="J4" s="453"/>
      <c r="K4" s="453"/>
      <c r="L4" s="453"/>
      <c r="M4" s="453"/>
      <c r="N4" s="454"/>
      <c r="O4" s="132"/>
      <c r="P4" s="199"/>
      <c r="Q4" s="207"/>
      <c r="R4" s="201"/>
      <c r="S4" s="201"/>
      <c r="T4" s="201"/>
      <c r="U4" s="141" t="s">
        <v>366</v>
      </c>
      <c r="V4" s="104" t="s">
        <v>365</v>
      </c>
      <c r="W4" s="104" t="s">
        <v>364</v>
      </c>
      <c r="X4" s="105" t="s">
        <v>363</v>
      </c>
    </row>
    <row r="5" spans="1:24" s="70" customFormat="1" ht="24.95" customHeight="1" x14ac:dyDescent="0.2">
      <c r="A5" s="184"/>
      <c r="B5" s="185"/>
      <c r="C5" s="185"/>
      <c r="D5" s="185"/>
      <c r="E5" s="185"/>
      <c r="F5" s="185"/>
      <c r="G5" s="185"/>
      <c r="H5" s="185"/>
      <c r="I5" s="123"/>
      <c r="J5" s="124"/>
      <c r="K5" s="130" t="s">
        <v>422</v>
      </c>
      <c r="L5" s="69"/>
      <c r="M5" s="131" t="s">
        <v>389</v>
      </c>
      <c r="N5" s="197" t="s">
        <v>422</v>
      </c>
      <c r="O5" s="78"/>
      <c r="P5" s="193" t="s">
        <v>419</v>
      </c>
      <c r="Q5" s="208"/>
      <c r="R5" s="200"/>
      <c r="S5" s="200"/>
      <c r="T5" s="200"/>
      <c r="U5" s="93"/>
      <c r="X5" s="71"/>
    </row>
    <row r="6" spans="1:24" s="70" customFormat="1" ht="24.95" customHeight="1" x14ac:dyDescent="0.2">
      <c r="A6" s="120">
        <v>1</v>
      </c>
      <c r="B6" s="120" t="s">
        <v>361</v>
      </c>
      <c r="C6" s="455" t="s">
        <v>415</v>
      </c>
      <c r="D6" s="456"/>
      <c r="E6" s="456"/>
      <c r="F6" s="456"/>
      <c r="G6" s="456"/>
      <c r="H6" s="456"/>
      <c r="I6" s="456"/>
      <c r="J6" s="457"/>
      <c r="K6" s="121">
        <v>155</v>
      </c>
      <c r="L6" s="69"/>
      <c r="M6" s="122">
        <v>1</v>
      </c>
      <c r="N6" s="97">
        <f t="shared" ref="N6:N20" si="0">M6*K6</f>
        <v>155</v>
      </c>
      <c r="O6" s="79"/>
      <c r="P6" s="195" t="s">
        <v>577</v>
      </c>
      <c r="Q6" s="209">
        <v>155</v>
      </c>
      <c r="R6" s="196" t="s">
        <v>509</v>
      </c>
      <c r="S6" s="198"/>
      <c r="T6" s="198"/>
      <c r="U6" s="93" t="str">
        <f t="shared" ref="U6:U22" si="1">IF(M6=1,B6,"")</f>
        <v>P</v>
      </c>
      <c r="V6" s="70" t="str">
        <f t="shared" ref="V6:V20" si="2">SUBSTITUTE(U6," ","")</f>
        <v>P</v>
      </c>
      <c r="W6" s="70" t="str">
        <f t="shared" ref="W6:W20" si="3">SUBSTITUTE(V6,"0","")</f>
        <v>P</v>
      </c>
      <c r="X6" s="71" t="str">
        <f>CONCATENATE(W6,W7,W8,W9,W10, W11,W12,W13,W14)</f>
        <v>PANU3LZZ</v>
      </c>
    </row>
    <row r="7" spans="1:24" s="70" customFormat="1" ht="24.95" customHeight="1" x14ac:dyDescent="0.2">
      <c r="A7" s="94">
        <v>2</v>
      </c>
      <c r="B7" s="94" t="s">
        <v>367</v>
      </c>
      <c r="C7" s="415" t="s">
        <v>387</v>
      </c>
      <c r="D7" s="416"/>
      <c r="E7" s="416"/>
      <c r="F7" s="416"/>
      <c r="G7" s="416"/>
      <c r="H7" s="416"/>
      <c r="I7" s="416"/>
      <c r="J7" s="417"/>
      <c r="K7" s="106">
        <v>0</v>
      </c>
      <c r="L7" s="74"/>
      <c r="M7" s="110">
        <v>1</v>
      </c>
      <c r="N7" s="97">
        <f t="shared" si="0"/>
        <v>0</v>
      </c>
      <c r="O7" s="79"/>
      <c r="P7" s="192" t="s">
        <v>578</v>
      </c>
      <c r="Q7" s="210">
        <v>204</v>
      </c>
      <c r="R7" s="196" t="s">
        <v>510</v>
      </c>
      <c r="S7" s="198"/>
      <c r="T7" s="198"/>
      <c r="U7" s="93" t="str">
        <f t="shared" si="1"/>
        <v>AN</v>
      </c>
      <c r="V7" s="70" t="str">
        <f>SUBSTITUTE(U7," ","")</f>
        <v>AN</v>
      </c>
      <c r="W7" s="70" t="str">
        <f t="shared" si="3"/>
        <v>AN</v>
      </c>
      <c r="X7" s="71" t="str">
        <f>CONCATENATE(W15,W16,W17,W18,W19,W20,W21,W22)</f>
        <v>E</v>
      </c>
    </row>
    <row r="8" spans="1:24" s="70" customFormat="1" ht="24.95" customHeight="1" x14ac:dyDescent="0.35">
      <c r="A8" s="411">
        <v>3</v>
      </c>
      <c r="B8" s="190" t="s">
        <v>398</v>
      </c>
      <c r="C8" s="440" t="s">
        <v>581</v>
      </c>
      <c r="D8" s="441"/>
      <c r="E8" s="441"/>
      <c r="F8" s="441"/>
      <c r="G8" s="441"/>
      <c r="H8" s="441"/>
      <c r="I8" s="441"/>
      <c r="J8" s="442"/>
      <c r="K8" s="119">
        <v>0</v>
      </c>
      <c r="L8" s="429" t="s">
        <v>431</v>
      </c>
      <c r="M8" s="117">
        <v>1</v>
      </c>
      <c r="N8" s="118">
        <f>M8*K8</f>
        <v>0</v>
      </c>
      <c r="O8" s="79"/>
      <c r="P8" s="202"/>
      <c r="Q8" s="207"/>
      <c r="R8" s="202"/>
      <c r="S8" s="202"/>
      <c r="T8" s="202"/>
      <c r="U8" s="93" t="str">
        <f t="shared" si="1"/>
        <v>U</v>
      </c>
      <c r="V8" s="70" t="str">
        <f>SUBSTITUTE(U8," ","")</f>
        <v>U</v>
      </c>
      <c r="W8" s="70" t="str">
        <f>SUBSTITUTE(V8,"0","")</f>
        <v>U</v>
      </c>
      <c r="X8" s="71" t="str">
        <f>CONCATENATE(X6,"-",X7)</f>
        <v>PANU3LZZ-E</v>
      </c>
    </row>
    <row r="9" spans="1:24" s="70" customFormat="1" ht="24.95" customHeight="1" x14ac:dyDescent="0.3">
      <c r="A9" s="412"/>
      <c r="B9" s="190" t="s">
        <v>353</v>
      </c>
      <c r="C9" s="443" t="s">
        <v>697</v>
      </c>
      <c r="D9" s="444"/>
      <c r="E9" s="444"/>
      <c r="F9" s="444"/>
      <c r="G9" s="444"/>
      <c r="H9" s="444"/>
      <c r="I9" s="444"/>
      <c r="J9" s="445"/>
      <c r="K9" s="152">
        <v>12.5</v>
      </c>
      <c r="L9" s="430"/>
      <c r="M9" s="117"/>
      <c r="N9" s="118">
        <f>M9*K9</f>
        <v>0</v>
      </c>
      <c r="O9" s="79"/>
      <c r="P9" s="194" t="s">
        <v>421</v>
      </c>
      <c r="Q9" s="211"/>
      <c r="R9" s="198"/>
      <c r="S9" s="198"/>
      <c r="T9" s="198"/>
      <c r="U9" s="93" t="str">
        <f t="shared" si="1"/>
        <v/>
      </c>
      <c r="V9" s="70" t="str">
        <f>SUBSTITUTE(U9," ","")</f>
        <v/>
      </c>
      <c r="W9" s="70" t="str">
        <f>SUBSTITUTE(V9,"0","")</f>
        <v/>
      </c>
      <c r="X9" s="71"/>
    </row>
    <row r="10" spans="1:24" s="70" customFormat="1" ht="24.95" customHeight="1" x14ac:dyDescent="0.2">
      <c r="A10" s="412"/>
      <c r="B10" s="190" t="s">
        <v>423</v>
      </c>
      <c r="C10" s="446" t="s">
        <v>698</v>
      </c>
      <c r="D10" s="447"/>
      <c r="E10" s="447"/>
      <c r="F10" s="447"/>
      <c r="G10" s="447"/>
      <c r="H10" s="447"/>
      <c r="I10" s="447"/>
      <c r="J10" s="448"/>
      <c r="K10" s="152">
        <v>15</v>
      </c>
      <c r="L10" s="430"/>
      <c r="M10" s="117"/>
      <c r="N10" s="118">
        <f>M10*K10</f>
        <v>0</v>
      </c>
      <c r="O10" s="79"/>
      <c r="P10" s="216" t="s">
        <v>744</v>
      </c>
      <c r="Q10" s="217">
        <v>160</v>
      </c>
      <c r="R10" s="196" t="s">
        <v>725</v>
      </c>
      <c r="S10" s="198"/>
      <c r="T10" s="198"/>
      <c r="U10" s="93" t="str">
        <f t="shared" si="1"/>
        <v/>
      </c>
      <c r="V10" s="70" t="str">
        <f t="shared" ref="V10:V12" si="4">SUBSTITUTE(U10," ","")</f>
        <v/>
      </c>
      <c r="W10" s="70" t="str">
        <f t="shared" ref="W10:W12" si="5">SUBSTITUTE(V10,"0","")</f>
        <v/>
      </c>
      <c r="X10" s="71"/>
    </row>
    <row r="11" spans="1:24" s="70" customFormat="1" ht="24.95" customHeight="1" x14ac:dyDescent="0.2">
      <c r="A11" s="413"/>
      <c r="B11" s="190" t="s">
        <v>356</v>
      </c>
      <c r="C11" s="423" t="s">
        <v>699</v>
      </c>
      <c r="D11" s="424"/>
      <c r="E11" s="424"/>
      <c r="F11" s="424"/>
      <c r="G11" s="424"/>
      <c r="H11" s="424"/>
      <c r="I11" s="424"/>
      <c r="J11" s="425"/>
      <c r="K11" s="119">
        <v>30</v>
      </c>
      <c r="L11" s="431"/>
      <c r="M11" s="117"/>
      <c r="N11" s="118">
        <f t="shared" si="0"/>
        <v>0</v>
      </c>
      <c r="O11" s="79"/>
      <c r="P11" s="216" t="s">
        <v>579</v>
      </c>
      <c r="Q11" s="217">
        <v>190</v>
      </c>
      <c r="R11" s="196" t="s">
        <v>511</v>
      </c>
      <c r="S11" s="198"/>
      <c r="T11" s="198"/>
      <c r="U11" s="93" t="str">
        <f t="shared" si="1"/>
        <v/>
      </c>
      <c r="V11" s="70" t="str">
        <f t="shared" si="4"/>
        <v/>
      </c>
      <c r="W11" s="70" t="str">
        <f t="shared" si="5"/>
        <v/>
      </c>
      <c r="X11" s="71"/>
    </row>
    <row r="12" spans="1:24" s="70" customFormat="1" ht="24.95" customHeight="1" x14ac:dyDescent="0.2">
      <c r="A12" s="188">
        <v>4</v>
      </c>
      <c r="B12" s="94">
        <v>3</v>
      </c>
      <c r="C12" s="432" t="s">
        <v>425</v>
      </c>
      <c r="D12" s="433"/>
      <c r="E12" s="433"/>
      <c r="F12" s="433"/>
      <c r="G12" s="433"/>
      <c r="H12" s="433"/>
      <c r="I12" s="433"/>
      <c r="J12" s="434"/>
      <c r="K12" s="96">
        <v>0</v>
      </c>
      <c r="L12" s="186"/>
      <c r="M12" s="107">
        <v>1</v>
      </c>
      <c r="N12" s="97">
        <f t="shared" si="0"/>
        <v>0</v>
      </c>
      <c r="O12" s="79"/>
      <c r="P12" s="216" t="s">
        <v>580</v>
      </c>
      <c r="Q12" s="217">
        <v>239</v>
      </c>
      <c r="R12" s="196" t="s">
        <v>512</v>
      </c>
      <c r="S12" s="198"/>
      <c r="T12" s="198"/>
      <c r="U12" s="93">
        <f t="shared" si="1"/>
        <v>3</v>
      </c>
      <c r="V12" s="70" t="str">
        <f t="shared" si="4"/>
        <v>3</v>
      </c>
      <c r="W12" s="70" t="str">
        <f t="shared" si="5"/>
        <v>3</v>
      </c>
      <c r="X12" s="71"/>
    </row>
    <row r="13" spans="1:24" s="70" customFormat="1" ht="24.95" customHeight="1" x14ac:dyDescent="0.2">
      <c r="A13" s="125">
        <v>5</v>
      </c>
      <c r="B13" s="94" t="s">
        <v>360</v>
      </c>
      <c r="C13" s="432" t="s">
        <v>426</v>
      </c>
      <c r="D13" s="433"/>
      <c r="E13" s="433"/>
      <c r="F13" s="433"/>
      <c r="G13" s="433"/>
      <c r="H13" s="433"/>
      <c r="I13" s="433"/>
      <c r="J13" s="434"/>
      <c r="K13" s="96">
        <v>0</v>
      </c>
      <c r="L13" s="165"/>
      <c r="M13" s="107">
        <v>1</v>
      </c>
      <c r="N13" s="97">
        <f t="shared" si="0"/>
        <v>0</v>
      </c>
      <c r="O13" s="79"/>
      <c r="P13" s="203"/>
      <c r="Q13" s="207"/>
      <c r="R13" s="198"/>
      <c r="S13" s="198"/>
      <c r="T13" s="198"/>
      <c r="U13" s="93" t="str">
        <f t="shared" si="1"/>
        <v>L</v>
      </c>
      <c r="V13" s="70" t="str">
        <f t="shared" si="2"/>
        <v>L</v>
      </c>
      <c r="W13" s="70" t="str">
        <f t="shared" si="3"/>
        <v>L</v>
      </c>
      <c r="X13" s="71"/>
    </row>
    <row r="14" spans="1:24" s="84" customFormat="1" ht="24.95" customHeight="1" x14ac:dyDescent="0.3">
      <c r="A14" s="94">
        <v>6</v>
      </c>
      <c r="B14" s="94" t="s">
        <v>418</v>
      </c>
      <c r="C14" s="432" t="s">
        <v>582</v>
      </c>
      <c r="D14" s="433"/>
      <c r="E14" s="433"/>
      <c r="F14" s="433"/>
      <c r="G14" s="433"/>
      <c r="H14" s="433"/>
      <c r="I14" s="433"/>
      <c r="J14" s="434"/>
      <c r="K14" s="96">
        <v>0</v>
      </c>
      <c r="L14" s="111"/>
      <c r="M14" s="126">
        <v>1</v>
      </c>
      <c r="N14" s="97">
        <f t="shared" si="0"/>
        <v>0</v>
      </c>
      <c r="O14" s="79"/>
      <c r="U14" s="93" t="str">
        <f t="shared" si="1"/>
        <v>ZZ</v>
      </c>
      <c r="V14" s="70" t="str">
        <f t="shared" si="2"/>
        <v>ZZ</v>
      </c>
      <c r="W14" s="70" t="str">
        <f t="shared" si="3"/>
        <v>ZZ</v>
      </c>
      <c r="X14" s="83"/>
    </row>
    <row r="15" spans="1:24" s="70" customFormat="1" ht="24.95" customHeight="1" x14ac:dyDescent="0.2">
      <c r="A15" s="435">
        <v>7</v>
      </c>
      <c r="B15" s="245"/>
      <c r="C15" s="437" t="s">
        <v>420</v>
      </c>
      <c r="D15" s="438"/>
      <c r="E15" s="438"/>
      <c r="F15" s="438"/>
      <c r="G15" s="438"/>
      <c r="H15" s="438"/>
      <c r="I15" s="438"/>
      <c r="J15" s="439"/>
      <c r="K15" s="246">
        <v>0</v>
      </c>
      <c r="L15" s="418" t="s">
        <v>431</v>
      </c>
      <c r="M15" s="247">
        <v>1</v>
      </c>
      <c r="N15" s="248">
        <f t="shared" si="0"/>
        <v>0</v>
      </c>
      <c r="O15" s="79"/>
      <c r="P15" s="203"/>
      <c r="Q15" s="207"/>
      <c r="R15" s="203"/>
      <c r="S15" s="203"/>
      <c r="T15" s="203"/>
      <c r="U15" s="93">
        <f t="shared" si="1"/>
        <v>0</v>
      </c>
      <c r="V15" s="70" t="str">
        <f t="shared" si="2"/>
        <v>0</v>
      </c>
      <c r="W15" s="70" t="str">
        <f>SUBSTITUTE(V15,"0","")</f>
        <v/>
      </c>
      <c r="X15" s="71"/>
    </row>
    <row r="16" spans="1:24" s="70" customFormat="1" ht="24.95" customHeight="1" x14ac:dyDescent="0.2">
      <c r="A16" s="436"/>
      <c r="B16" s="245" t="s">
        <v>353</v>
      </c>
      <c r="C16" s="420" t="s">
        <v>726</v>
      </c>
      <c r="D16" s="421"/>
      <c r="E16" s="421"/>
      <c r="F16" s="421"/>
      <c r="G16" s="421"/>
      <c r="H16" s="421"/>
      <c r="I16" s="421"/>
      <c r="J16" s="422"/>
      <c r="K16" s="246">
        <v>6</v>
      </c>
      <c r="L16" s="419"/>
      <c r="M16" s="247"/>
      <c r="N16" s="248">
        <f t="shared" si="0"/>
        <v>0</v>
      </c>
      <c r="O16" s="79"/>
      <c r="P16" s="203"/>
      <c r="Q16" s="207"/>
      <c r="R16" s="203"/>
      <c r="S16" s="203"/>
      <c r="T16" s="203"/>
      <c r="U16" s="93" t="str">
        <f t="shared" si="1"/>
        <v/>
      </c>
      <c r="V16" s="70" t="str">
        <f t="shared" si="2"/>
        <v/>
      </c>
      <c r="W16" s="70" t="str">
        <f>SUBSTITUTE(V16,"0","")</f>
        <v/>
      </c>
      <c r="X16" s="71"/>
    </row>
    <row r="17" spans="1:24" s="70" customFormat="1" ht="24.95" customHeight="1" x14ac:dyDescent="0.2">
      <c r="A17" s="411">
        <v>8</v>
      </c>
      <c r="B17" s="355"/>
      <c r="C17" s="423" t="s">
        <v>765</v>
      </c>
      <c r="D17" s="424"/>
      <c r="E17" s="424"/>
      <c r="F17" s="424"/>
      <c r="G17" s="424"/>
      <c r="H17" s="424"/>
      <c r="I17" s="424"/>
      <c r="J17" s="425"/>
      <c r="K17" s="119">
        <v>0</v>
      </c>
      <c r="L17" s="429" t="s">
        <v>431</v>
      </c>
      <c r="M17" s="117"/>
      <c r="N17" s="118">
        <f t="shared" si="0"/>
        <v>0</v>
      </c>
      <c r="O17" s="79"/>
      <c r="P17" s="203"/>
      <c r="Q17" s="207"/>
      <c r="R17" s="203"/>
      <c r="S17" s="203"/>
      <c r="T17" s="203"/>
      <c r="U17" s="93" t="str">
        <f t="shared" si="1"/>
        <v/>
      </c>
      <c r="V17" s="70" t="str">
        <f t="shared" si="2"/>
        <v/>
      </c>
      <c r="W17" s="70" t="str">
        <f t="shared" si="3"/>
        <v/>
      </c>
      <c r="X17" s="71"/>
    </row>
    <row r="18" spans="1:24" s="70" customFormat="1" ht="24.95" customHeight="1" x14ac:dyDescent="0.2">
      <c r="A18" s="412"/>
      <c r="B18" s="190" t="s">
        <v>417</v>
      </c>
      <c r="C18" s="423" t="s">
        <v>766</v>
      </c>
      <c r="D18" s="424"/>
      <c r="E18" s="424"/>
      <c r="F18" s="424"/>
      <c r="G18" s="424"/>
      <c r="H18" s="424"/>
      <c r="I18" s="424"/>
      <c r="J18" s="425"/>
      <c r="K18" s="119">
        <v>5</v>
      </c>
      <c r="L18" s="430"/>
      <c r="M18" s="117"/>
      <c r="N18" s="118">
        <f>M18*K18</f>
        <v>0</v>
      </c>
      <c r="O18" s="79"/>
      <c r="P18" s="203"/>
      <c r="Q18" s="207"/>
      <c r="R18" s="203"/>
      <c r="S18" s="203"/>
      <c r="T18" s="203"/>
      <c r="U18" s="93" t="str">
        <f>IF(M18=1,B18,"")</f>
        <v/>
      </c>
      <c r="V18" s="70" t="str">
        <f>SUBSTITUTE(U18," ","")</f>
        <v/>
      </c>
      <c r="W18" s="70" t="str">
        <f>SUBSTITUTE(V18,"0","")</f>
        <v/>
      </c>
      <c r="X18" s="71"/>
    </row>
    <row r="19" spans="1:24" s="70" customFormat="1" ht="24.95" customHeight="1" x14ac:dyDescent="0.2">
      <c r="A19" s="413"/>
      <c r="B19" s="190" t="s">
        <v>754</v>
      </c>
      <c r="C19" s="423" t="s">
        <v>767</v>
      </c>
      <c r="D19" s="424"/>
      <c r="E19" s="424"/>
      <c r="F19" s="424"/>
      <c r="G19" s="424"/>
      <c r="H19" s="424"/>
      <c r="I19" s="424"/>
      <c r="J19" s="425"/>
      <c r="K19" s="119">
        <v>10</v>
      </c>
      <c r="L19" s="431"/>
      <c r="M19" s="117">
        <v>1</v>
      </c>
      <c r="N19" s="118">
        <f>M19*K19</f>
        <v>10</v>
      </c>
      <c r="O19" s="79"/>
      <c r="P19" s="203"/>
      <c r="Q19" s="207"/>
      <c r="R19" s="203"/>
      <c r="S19" s="203"/>
      <c r="T19" s="203"/>
      <c r="U19" s="93" t="str">
        <f>IF(M19=1,B19,"")</f>
        <v>E</v>
      </c>
      <c r="V19" s="70" t="str">
        <f>SUBSTITUTE(U19," ","")</f>
        <v>E</v>
      </c>
      <c r="W19" s="70" t="str">
        <f>SUBSTITUTE(V19,"0","")</f>
        <v>E</v>
      </c>
      <c r="X19" s="71"/>
    </row>
    <row r="20" spans="1:24" s="70" customFormat="1" ht="24.95" customHeight="1" x14ac:dyDescent="0.2">
      <c r="A20" s="245">
        <v>9</v>
      </c>
      <c r="B20" s="245" t="s">
        <v>359</v>
      </c>
      <c r="C20" s="420" t="s">
        <v>755</v>
      </c>
      <c r="D20" s="427"/>
      <c r="E20" s="427"/>
      <c r="F20" s="427"/>
      <c r="G20" s="427"/>
      <c r="H20" s="427"/>
      <c r="I20" s="427"/>
      <c r="J20" s="428"/>
      <c r="K20" s="246">
        <v>7.5</v>
      </c>
      <c r="L20" s="249" t="s">
        <v>430</v>
      </c>
      <c r="M20" s="247"/>
      <c r="N20" s="248">
        <f t="shared" si="0"/>
        <v>0</v>
      </c>
      <c r="O20" s="79"/>
      <c r="P20" s="137"/>
      <c r="Q20" s="212"/>
      <c r="R20" s="137"/>
      <c r="S20" s="137"/>
      <c r="T20" s="137"/>
      <c r="U20" s="93" t="str">
        <f t="shared" si="1"/>
        <v/>
      </c>
      <c r="V20" s="70" t="str">
        <f t="shared" si="2"/>
        <v/>
      </c>
      <c r="W20" s="70" t="str">
        <f t="shared" si="3"/>
        <v/>
      </c>
      <c r="X20" s="71"/>
    </row>
    <row r="21" spans="1:24" s="70" customFormat="1" ht="24.95" customHeight="1" x14ac:dyDescent="0.2">
      <c r="A21" s="190">
        <v>10</v>
      </c>
      <c r="B21" s="190" t="s">
        <v>361</v>
      </c>
      <c r="C21" s="423" t="s">
        <v>756</v>
      </c>
      <c r="D21" s="424"/>
      <c r="E21" s="424"/>
      <c r="F21" s="424"/>
      <c r="G21" s="424"/>
      <c r="H21" s="424"/>
      <c r="I21" s="424"/>
      <c r="J21" s="425"/>
      <c r="K21" s="119">
        <v>49</v>
      </c>
      <c r="L21" s="183" t="s">
        <v>430</v>
      </c>
      <c r="M21" s="117"/>
      <c r="N21" s="118">
        <f>+M21*K21</f>
        <v>0</v>
      </c>
      <c r="O21" s="79"/>
      <c r="P21" s="137"/>
      <c r="Q21" s="212"/>
      <c r="R21" s="137"/>
      <c r="S21" s="137"/>
      <c r="T21" s="137"/>
      <c r="U21" s="93" t="str">
        <f t="shared" si="1"/>
        <v/>
      </c>
      <c r="V21" s="70" t="str">
        <f>SUBSTITUTE(U21," ","")</f>
        <v/>
      </c>
      <c r="W21" s="70" t="str">
        <f>SUBSTITUTE(V21,"0","")</f>
        <v/>
      </c>
    </row>
    <row r="22" spans="1:24" s="70" customFormat="1" ht="24.95" customHeight="1" x14ac:dyDescent="0.2">
      <c r="A22" s="245">
        <v>11</v>
      </c>
      <c r="B22" s="245" t="s">
        <v>354</v>
      </c>
      <c r="C22" s="426" t="s">
        <v>757</v>
      </c>
      <c r="D22" s="426"/>
      <c r="E22" s="426"/>
      <c r="F22" s="426"/>
      <c r="G22" s="426"/>
      <c r="H22" s="426"/>
      <c r="I22" s="426"/>
      <c r="J22" s="426"/>
      <c r="K22" s="246">
        <v>39</v>
      </c>
      <c r="L22" s="250" t="s">
        <v>430</v>
      </c>
      <c r="M22" s="247"/>
      <c r="N22" s="248">
        <f>+M22*K22</f>
        <v>0</v>
      </c>
      <c r="O22" s="79"/>
      <c r="P22" s="137"/>
      <c r="Q22" s="212"/>
      <c r="R22" s="137"/>
      <c r="S22" s="137"/>
      <c r="T22" s="137"/>
      <c r="U22" s="93" t="str">
        <f t="shared" si="1"/>
        <v/>
      </c>
      <c r="V22" s="70" t="str">
        <f>SUBSTITUTE(U22," ","")</f>
        <v/>
      </c>
      <c r="W22" s="70" t="str">
        <f>SUBSTITUTE(V22,"0","")</f>
        <v/>
      </c>
    </row>
    <row r="23" spans="1:24" s="70" customFormat="1" ht="20.100000000000001" customHeight="1" x14ac:dyDescent="0.2">
      <c r="B23" s="108"/>
      <c r="C23" s="404"/>
      <c r="D23" s="404"/>
      <c r="E23" s="404"/>
      <c r="F23" s="404"/>
      <c r="G23" s="404"/>
      <c r="H23" s="404"/>
      <c r="I23" s="404"/>
      <c r="J23" s="404"/>
      <c r="K23" s="142"/>
      <c r="M23" s="187" t="s">
        <v>358</v>
      </c>
      <c r="N23" s="139">
        <f>SUM(N6:N22)</f>
        <v>165</v>
      </c>
      <c r="O23" s="143"/>
      <c r="P23" s="144"/>
      <c r="Q23" s="213"/>
      <c r="R23" s="144"/>
      <c r="S23" s="144"/>
      <c r="T23" s="144"/>
      <c r="U23" s="93"/>
      <c r="V23" s="93"/>
      <c r="X23" s="71"/>
    </row>
    <row r="24" spans="1:24" s="70" customFormat="1" ht="20.100000000000001" customHeight="1" x14ac:dyDescent="0.2">
      <c r="A24" s="88" t="s">
        <v>89</v>
      </c>
      <c r="B24" s="77"/>
      <c r="C24" s="108"/>
      <c r="E24" s="108"/>
      <c r="F24" s="108"/>
      <c r="G24" s="108"/>
      <c r="H24" s="108"/>
      <c r="I24" s="108"/>
      <c r="M24" s="108"/>
      <c r="N24" s="93"/>
      <c r="O24" s="93"/>
      <c r="P24" s="93"/>
      <c r="Q24" s="212"/>
      <c r="R24" s="93"/>
      <c r="S24" s="93"/>
      <c r="T24" s="93"/>
      <c r="U24" s="93"/>
      <c r="V24" s="93"/>
      <c r="X24" s="71"/>
    </row>
    <row r="25" spans="1:24" s="70" customFormat="1" ht="50.1" customHeight="1" x14ac:dyDescent="0.2">
      <c r="A25" s="74">
        <v>1</v>
      </c>
      <c r="B25" s="74"/>
      <c r="C25" s="405" t="s">
        <v>584</v>
      </c>
      <c r="D25" s="406"/>
      <c r="E25" s="406"/>
      <c r="F25" s="406"/>
      <c r="G25" s="406"/>
      <c r="H25" s="406"/>
      <c r="I25" s="406"/>
      <c r="J25" s="406"/>
      <c r="K25" s="406"/>
      <c r="L25" s="406"/>
      <c r="M25" s="406"/>
      <c r="N25" s="407"/>
      <c r="P25" s="93"/>
      <c r="T25" s="93"/>
      <c r="U25" s="93"/>
      <c r="V25" s="93"/>
      <c r="X25" s="71"/>
    </row>
    <row r="26" spans="1:24" s="70" customFormat="1" ht="50.1" customHeight="1" x14ac:dyDescent="0.2">
      <c r="A26" s="74">
        <v>2</v>
      </c>
      <c r="B26" s="74"/>
      <c r="C26" s="405" t="s">
        <v>405</v>
      </c>
      <c r="D26" s="406"/>
      <c r="E26" s="406"/>
      <c r="F26" s="406"/>
      <c r="G26" s="406"/>
      <c r="H26" s="406"/>
      <c r="I26" s="406"/>
      <c r="J26" s="406"/>
      <c r="K26" s="406"/>
      <c r="L26" s="406"/>
      <c r="M26" s="406"/>
      <c r="N26" s="407"/>
      <c r="P26" s="93"/>
      <c r="Q26" s="212"/>
      <c r="R26" s="93"/>
      <c r="S26" s="93"/>
      <c r="T26" s="93"/>
      <c r="U26" s="93"/>
      <c r="V26" s="93"/>
      <c r="X26" s="71"/>
    </row>
    <row r="27" spans="1:24" s="70" customFormat="1" ht="50.1" customHeight="1" x14ac:dyDescent="0.2">
      <c r="A27" s="74">
        <v>3</v>
      </c>
      <c r="B27" s="74" t="s">
        <v>418</v>
      </c>
      <c r="C27" s="408" t="s">
        <v>538</v>
      </c>
      <c r="D27" s="409"/>
      <c r="E27" s="409"/>
      <c r="F27" s="409"/>
      <c r="G27" s="409"/>
      <c r="H27" s="409"/>
      <c r="I27" s="409"/>
      <c r="J27" s="409"/>
      <c r="K27" s="409"/>
      <c r="L27" s="409"/>
      <c r="M27" s="409"/>
      <c r="N27" s="410"/>
      <c r="P27" s="93"/>
      <c r="Q27" s="212"/>
      <c r="R27" s="93"/>
      <c r="S27" s="93"/>
      <c r="T27" s="93"/>
      <c r="U27" s="93"/>
      <c r="V27" s="93"/>
      <c r="X27" s="71"/>
    </row>
    <row r="28" spans="1:24" s="70" customFormat="1" ht="50.1" customHeight="1" x14ac:dyDescent="0.2">
      <c r="A28" s="74">
        <v>4</v>
      </c>
      <c r="B28" s="74" t="s">
        <v>353</v>
      </c>
      <c r="C28" s="415" t="s">
        <v>739</v>
      </c>
      <c r="D28" s="416"/>
      <c r="E28" s="416"/>
      <c r="F28" s="416"/>
      <c r="G28" s="416"/>
      <c r="H28" s="416"/>
      <c r="I28" s="416"/>
      <c r="J28" s="416"/>
      <c r="K28" s="416"/>
      <c r="L28" s="416"/>
      <c r="M28" s="416"/>
      <c r="N28" s="417"/>
      <c r="O28" s="136"/>
      <c r="P28" s="136"/>
      <c r="Q28" s="214"/>
      <c r="R28" s="136"/>
      <c r="S28" s="136"/>
      <c r="T28" s="136"/>
      <c r="U28" s="93"/>
      <c r="V28" s="93"/>
      <c r="X28" s="71"/>
    </row>
    <row r="29" spans="1:24" s="70" customFormat="1" ht="61.5" customHeight="1" x14ac:dyDescent="0.2">
      <c r="A29" s="74">
        <v>5</v>
      </c>
      <c r="B29" s="74" t="s">
        <v>417</v>
      </c>
      <c r="C29" s="414" t="s">
        <v>763</v>
      </c>
      <c r="D29" s="414"/>
      <c r="E29" s="414"/>
      <c r="F29" s="414"/>
      <c r="G29" s="414"/>
      <c r="H29" s="414"/>
      <c r="I29" s="414"/>
      <c r="J29" s="414"/>
      <c r="K29" s="414"/>
      <c r="L29" s="414"/>
      <c r="M29" s="414"/>
      <c r="N29" s="414"/>
      <c r="O29" s="93"/>
      <c r="P29" s="93"/>
      <c r="Q29" s="212"/>
      <c r="R29" s="93"/>
      <c r="S29" s="93"/>
      <c r="T29" s="93"/>
      <c r="U29" s="93"/>
      <c r="V29" s="93"/>
      <c r="X29" s="71"/>
    </row>
    <row r="30" spans="1:24" s="70" customFormat="1" ht="61.5" customHeight="1" x14ac:dyDescent="0.2">
      <c r="A30" s="74">
        <v>6</v>
      </c>
      <c r="B30" s="74" t="s">
        <v>754</v>
      </c>
      <c r="C30" s="414" t="s">
        <v>773</v>
      </c>
      <c r="D30" s="414"/>
      <c r="E30" s="414"/>
      <c r="F30" s="414"/>
      <c r="G30" s="414"/>
      <c r="H30" s="414"/>
      <c r="I30" s="414"/>
      <c r="J30" s="414"/>
      <c r="K30" s="414"/>
      <c r="L30" s="414"/>
      <c r="M30" s="414"/>
      <c r="N30" s="414"/>
      <c r="O30" s="93"/>
      <c r="P30" s="93"/>
      <c r="Q30" s="212"/>
      <c r="R30" s="93"/>
      <c r="S30" s="93"/>
      <c r="T30" s="93"/>
      <c r="U30" s="93"/>
      <c r="V30" s="93"/>
      <c r="X30" s="71"/>
    </row>
    <row r="31" spans="1:24" s="70" customFormat="1" ht="50.1" customHeight="1" x14ac:dyDescent="0.2">
      <c r="A31" s="74">
        <v>7</v>
      </c>
      <c r="B31" s="74" t="s">
        <v>352</v>
      </c>
      <c r="C31" s="414" t="s">
        <v>435</v>
      </c>
      <c r="D31" s="414"/>
      <c r="E31" s="414"/>
      <c r="F31" s="414"/>
      <c r="G31" s="414"/>
      <c r="H31" s="414"/>
      <c r="I31" s="414"/>
      <c r="J31" s="414"/>
      <c r="K31" s="414"/>
      <c r="L31" s="414"/>
      <c r="M31" s="414"/>
      <c r="N31" s="414"/>
      <c r="O31" s="136"/>
      <c r="P31" s="191"/>
      <c r="Q31" s="214"/>
      <c r="R31" s="136"/>
      <c r="S31" s="136"/>
      <c r="T31" s="136"/>
      <c r="U31" s="93"/>
      <c r="V31" s="93"/>
      <c r="W31" s="93"/>
    </row>
    <row r="32" spans="1:24" s="70" customFormat="1" ht="50.1" customHeight="1" x14ac:dyDescent="0.2">
      <c r="A32" s="74">
        <v>8</v>
      </c>
      <c r="B32" s="74" t="s">
        <v>361</v>
      </c>
      <c r="C32" s="414" t="s">
        <v>436</v>
      </c>
      <c r="D32" s="414"/>
      <c r="E32" s="414"/>
      <c r="F32" s="414"/>
      <c r="G32" s="414"/>
      <c r="H32" s="414"/>
      <c r="I32" s="414"/>
      <c r="J32" s="414"/>
      <c r="K32" s="414"/>
      <c r="L32" s="414"/>
      <c r="M32" s="414"/>
      <c r="N32" s="414"/>
      <c r="O32" s="93"/>
      <c r="P32" s="93"/>
      <c r="Q32" s="212"/>
      <c r="R32" s="93"/>
      <c r="S32" s="93"/>
      <c r="T32" s="93"/>
      <c r="U32" s="93"/>
      <c r="V32" s="93"/>
      <c r="X32" s="71"/>
    </row>
    <row r="33" spans="1:24" s="70" customFormat="1" ht="66" customHeight="1" x14ac:dyDescent="0.2">
      <c r="A33" s="74">
        <v>9</v>
      </c>
      <c r="B33" s="74" t="s">
        <v>354</v>
      </c>
      <c r="C33" s="414" t="s">
        <v>508</v>
      </c>
      <c r="D33" s="414"/>
      <c r="E33" s="414"/>
      <c r="F33" s="414"/>
      <c r="G33" s="414"/>
      <c r="H33" s="414"/>
      <c r="I33" s="414"/>
      <c r="J33" s="414"/>
      <c r="K33" s="414"/>
      <c r="L33" s="414"/>
      <c r="M33" s="414"/>
      <c r="N33" s="414"/>
      <c r="O33" s="93"/>
      <c r="P33" s="93"/>
      <c r="Q33" s="212"/>
      <c r="R33" s="93"/>
      <c r="S33" s="93"/>
      <c r="T33" s="93"/>
      <c r="U33" s="93"/>
      <c r="V33" s="93"/>
      <c r="X33" s="71"/>
    </row>
  </sheetData>
  <mergeCells count="37">
    <mergeCell ref="C7:J7"/>
    <mergeCell ref="A1:N1"/>
    <mergeCell ref="A2:N2"/>
    <mergeCell ref="A3:N3"/>
    <mergeCell ref="B4:N4"/>
    <mergeCell ref="C6:J6"/>
    <mergeCell ref="A8:A11"/>
    <mergeCell ref="C8:J8"/>
    <mergeCell ref="L8:L11"/>
    <mergeCell ref="C9:J9"/>
    <mergeCell ref="C10:J10"/>
    <mergeCell ref="C11:J11"/>
    <mergeCell ref="C12:J12"/>
    <mergeCell ref="C13:J13"/>
    <mergeCell ref="C14:J14"/>
    <mergeCell ref="A15:A16"/>
    <mergeCell ref="C15:J15"/>
    <mergeCell ref="L15:L16"/>
    <mergeCell ref="C16:J16"/>
    <mergeCell ref="C18:J18"/>
    <mergeCell ref="C21:J21"/>
    <mergeCell ref="C22:J22"/>
    <mergeCell ref="C20:J20"/>
    <mergeCell ref="C17:J17"/>
    <mergeCell ref="C19:J19"/>
    <mergeCell ref="L17:L19"/>
    <mergeCell ref="C33:N33"/>
    <mergeCell ref="C25:N25"/>
    <mergeCell ref="C28:N28"/>
    <mergeCell ref="C29:N29"/>
    <mergeCell ref="C31:N31"/>
    <mergeCell ref="C32:N32"/>
    <mergeCell ref="C23:J23"/>
    <mergeCell ref="C26:N26"/>
    <mergeCell ref="C27:N27"/>
    <mergeCell ref="A17:A19"/>
    <mergeCell ref="C30:N30"/>
  </mergeCells>
  <pageMargins left="0" right="0" top="0" bottom="0" header="0" footer="0"/>
  <pageSetup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37"/>
  <sheetViews>
    <sheetView showGridLines="0" zoomScale="90" zoomScaleNormal="90" workbookViewId="0">
      <selection activeCell="B18" sqref="B18"/>
    </sheetView>
  </sheetViews>
  <sheetFormatPr defaultRowHeight="15" x14ac:dyDescent="0.2"/>
  <cols>
    <col min="1" max="1" width="28.7109375" style="231" customWidth="1"/>
    <col min="2" max="2" width="50.7109375" style="229" customWidth="1"/>
    <col min="3" max="3" width="45.7109375" style="230" customWidth="1"/>
    <col min="4" max="8" width="9.140625" style="230"/>
    <col min="9" max="9" width="43.5703125" style="230" customWidth="1"/>
    <col min="10" max="16384" width="9.140625" style="230"/>
  </cols>
  <sheetData>
    <row r="1" spans="1:9" ht="20.100000000000001" customHeight="1" x14ac:dyDescent="0.2">
      <c r="A1" s="257" t="s">
        <v>490</v>
      </c>
    </row>
    <row r="2" spans="1:9" ht="20.100000000000001" customHeight="1" x14ac:dyDescent="0.2"/>
    <row r="3" spans="1:9" ht="20.100000000000001" customHeight="1" x14ac:dyDescent="0.2">
      <c r="A3" s="252" t="s">
        <v>440</v>
      </c>
      <c r="B3" s="251" t="s">
        <v>441</v>
      </c>
    </row>
    <row r="4" spans="1:9" ht="20.100000000000001" customHeight="1" x14ac:dyDescent="0.2">
      <c r="A4" s="252" t="s">
        <v>442</v>
      </c>
      <c r="B4" s="251" t="s">
        <v>443</v>
      </c>
    </row>
    <row r="5" spans="1:9" ht="20.100000000000001" customHeight="1" x14ac:dyDescent="0.2">
      <c r="A5" s="252" t="s">
        <v>444</v>
      </c>
      <c r="B5" s="251" t="s">
        <v>445</v>
      </c>
    </row>
    <row r="6" spans="1:9" ht="20.100000000000001" customHeight="1" x14ac:dyDescent="0.2">
      <c r="A6" s="252" t="s">
        <v>446</v>
      </c>
      <c r="B6" s="312" t="s">
        <v>645</v>
      </c>
    </row>
    <row r="7" spans="1:9" ht="20.100000000000001" customHeight="1" x14ac:dyDescent="0.2">
      <c r="A7" s="252" t="s">
        <v>447</v>
      </c>
      <c r="B7" s="251" t="s">
        <v>448</v>
      </c>
    </row>
    <row r="8" spans="1:9" ht="20.100000000000001" customHeight="1" x14ac:dyDescent="0.2">
      <c r="A8" s="252" t="s">
        <v>449</v>
      </c>
      <c r="B8" s="251" t="s">
        <v>450</v>
      </c>
    </row>
    <row r="9" spans="1:9" ht="20.100000000000001" customHeight="1" x14ac:dyDescent="0.2">
      <c r="A9" s="252" t="s">
        <v>451</v>
      </c>
      <c r="B9" s="251" t="s">
        <v>491</v>
      </c>
    </row>
    <row r="10" spans="1:9" ht="20.100000000000001" customHeight="1" x14ac:dyDescent="0.2">
      <c r="A10" s="252" t="s">
        <v>453</v>
      </c>
      <c r="B10" s="317" t="s">
        <v>632</v>
      </c>
    </row>
    <row r="11" spans="1:9" ht="20.100000000000001" customHeight="1" x14ac:dyDescent="0.2">
      <c r="A11" s="252" t="s">
        <v>454</v>
      </c>
      <c r="B11" s="296" t="s">
        <v>615</v>
      </c>
    </row>
    <row r="12" spans="1:9" ht="35.1" customHeight="1" x14ac:dyDescent="0.2">
      <c r="A12" s="374" t="s">
        <v>758</v>
      </c>
      <c r="B12" s="375" t="s">
        <v>759</v>
      </c>
    </row>
    <row r="13" spans="1:9" ht="20.100000000000001" customHeight="1" x14ac:dyDescent="0.2">
      <c r="A13" s="252" t="s">
        <v>455</v>
      </c>
      <c r="B13" s="227" t="s">
        <v>658</v>
      </c>
    </row>
    <row r="14" spans="1:9" ht="35.1" customHeight="1" x14ac:dyDescent="0.2">
      <c r="A14" s="252" t="s">
        <v>457</v>
      </c>
      <c r="B14" s="369" t="s">
        <v>745</v>
      </c>
    </row>
    <row r="15" spans="1:9" ht="20.100000000000001" customHeight="1" x14ac:dyDescent="0.2">
      <c r="A15" s="252" t="s">
        <v>458</v>
      </c>
      <c r="B15" s="319" t="s">
        <v>653</v>
      </c>
    </row>
    <row r="16" spans="1:9" ht="35.1" customHeight="1" x14ac:dyDescent="0.2">
      <c r="A16" s="252" t="s">
        <v>492</v>
      </c>
      <c r="B16" s="251" t="s">
        <v>513</v>
      </c>
      <c r="I16" s="370"/>
    </row>
    <row r="17" spans="1:2" s="221" customFormat="1" ht="20.100000000000001" customHeight="1" x14ac:dyDescent="0.2">
      <c r="A17" s="222" t="s">
        <v>459</v>
      </c>
      <c r="B17" s="223" t="s">
        <v>616</v>
      </c>
    </row>
    <row r="18" spans="1:2" ht="20.100000000000001" customHeight="1" x14ac:dyDescent="0.2">
      <c r="A18" s="252" t="s">
        <v>460</v>
      </c>
      <c r="B18" s="251" t="s">
        <v>461</v>
      </c>
    </row>
    <row r="19" spans="1:2" ht="20.100000000000001" customHeight="1" x14ac:dyDescent="0.2">
      <c r="A19" s="252" t="s">
        <v>462</v>
      </c>
      <c r="B19" s="251" t="s">
        <v>463</v>
      </c>
    </row>
    <row r="20" spans="1:2" ht="35.1" customHeight="1" x14ac:dyDescent="0.2">
      <c r="A20" s="252" t="s">
        <v>464</v>
      </c>
      <c r="B20" s="251" t="s">
        <v>465</v>
      </c>
    </row>
    <row r="21" spans="1:2" ht="20.100000000000001" customHeight="1" x14ac:dyDescent="0.2">
      <c r="A21" s="252" t="s">
        <v>466</v>
      </c>
      <c r="B21" s="227" t="s">
        <v>655</v>
      </c>
    </row>
    <row r="22" spans="1:2" ht="20.100000000000001" customHeight="1" x14ac:dyDescent="0.2">
      <c r="A22" s="252" t="s">
        <v>467</v>
      </c>
      <c r="B22" s="251" t="s">
        <v>468</v>
      </c>
    </row>
    <row r="23" spans="1:2" ht="35.1" customHeight="1" x14ac:dyDescent="0.2">
      <c r="A23" s="252" t="s">
        <v>493</v>
      </c>
      <c r="B23" s="322" t="s">
        <v>659</v>
      </c>
    </row>
    <row r="24" spans="1:2" ht="34.5" customHeight="1" x14ac:dyDescent="0.2">
      <c r="A24" s="252" t="s">
        <v>472</v>
      </c>
      <c r="B24" s="253" t="s">
        <v>514</v>
      </c>
    </row>
    <row r="25" spans="1:2" s="221" customFormat="1" ht="30" customHeight="1" x14ac:dyDescent="0.2">
      <c r="A25" s="312" t="s">
        <v>637</v>
      </c>
      <c r="B25" s="320" t="s">
        <v>656</v>
      </c>
    </row>
    <row r="26" spans="1:2" s="221" customFormat="1" ht="30" customHeight="1" x14ac:dyDescent="0.2">
      <c r="A26" s="371" t="s">
        <v>748</v>
      </c>
      <c r="B26" s="227" t="s">
        <v>749</v>
      </c>
    </row>
    <row r="27" spans="1:2" ht="20.100000000000001" customHeight="1" x14ac:dyDescent="0.2">
      <c r="A27" s="252" t="s">
        <v>475</v>
      </c>
      <c r="B27" s="317" t="s">
        <v>638</v>
      </c>
    </row>
    <row r="28" spans="1:2" ht="20.100000000000001" customHeight="1" x14ac:dyDescent="0.2">
      <c r="A28" s="327" t="s">
        <v>640</v>
      </c>
      <c r="B28" s="328" t="s">
        <v>639</v>
      </c>
    </row>
    <row r="29" spans="1:2" ht="20.100000000000001" customHeight="1" x14ac:dyDescent="0.2">
      <c r="A29" s="226" t="s">
        <v>476</v>
      </c>
      <c r="B29" s="226" t="s">
        <v>477</v>
      </c>
    </row>
    <row r="30" spans="1:2" ht="20.100000000000001" customHeight="1" x14ac:dyDescent="0.2">
      <c r="A30" s="226" t="s">
        <v>478</v>
      </c>
      <c r="B30" s="226" t="s">
        <v>479</v>
      </c>
    </row>
    <row r="31" spans="1:2" ht="20.100000000000001" customHeight="1" x14ac:dyDescent="0.2">
      <c r="A31" s="226" t="s">
        <v>480</v>
      </c>
      <c r="B31" s="226" t="s">
        <v>481</v>
      </c>
    </row>
    <row r="32" spans="1:2" ht="20.100000000000001" customHeight="1" x14ac:dyDescent="0.2">
      <c r="A32" s="226" t="s">
        <v>482</v>
      </c>
      <c r="B32" s="226" t="s">
        <v>483</v>
      </c>
    </row>
    <row r="33" spans="1:2" ht="20.100000000000001" customHeight="1" x14ac:dyDescent="0.2">
      <c r="A33" s="226" t="s">
        <v>484</v>
      </c>
      <c r="B33" s="226" t="s">
        <v>485</v>
      </c>
    </row>
    <row r="34" spans="1:2" ht="20.100000000000001" customHeight="1" x14ac:dyDescent="0.2">
      <c r="A34" s="226" t="s">
        <v>486</v>
      </c>
      <c r="B34" s="226" t="s">
        <v>487</v>
      </c>
    </row>
    <row r="35" spans="1:2" ht="20.100000000000001" customHeight="1" x14ac:dyDescent="0.2">
      <c r="A35" s="328" t="s">
        <v>488</v>
      </c>
      <c r="B35" s="329" t="s">
        <v>489</v>
      </c>
    </row>
    <row r="37" spans="1:2" s="307" customFormat="1" ht="20.100000000000001" customHeight="1" x14ac:dyDescent="0.2">
      <c r="A37" s="341" t="s">
        <v>689</v>
      </c>
      <c r="B37" s="314"/>
    </row>
  </sheetData>
  <pageMargins left="0.25" right="0.25" top="0.75" bottom="0.75" header="0.3" footer="0.3"/>
  <pageSetup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S31"/>
  <sheetViews>
    <sheetView showGridLines="0" zoomScale="75" zoomScaleNormal="75" workbookViewId="0">
      <selection activeCell="P12" sqref="P12"/>
    </sheetView>
  </sheetViews>
  <sheetFormatPr defaultColWidth="9.140625" defaultRowHeight="18.75" x14ac:dyDescent="0.2"/>
  <cols>
    <col min="1" max="1" width="9.7109375" style="59" customWidth="1"/>
    <col min="2" max="2" width="7.85546875" style="65" customWidth="1"/>
    <col min="3" max="5" width="5.7109375" style="65" customWidth="1"/>
    <col min="6" max="6" width="6.28515625" style="65" customWidth="1"/>
    <col min="7" max="7" width="9.140625" style="65" customWidth="1"/>
    <col min="8" max="9" width="5.7109375" style="65" customWidth="1"/>
    <col min="10" max="10" width="12.42578125" style="65" customWidth="1"/>
    <col min="11" max="11" width="13.42578125" style="59" customWidth="1"/>
    <col min="12" max="12" width="16" style="65" customWidth="1"/>
    <col min="13" max="13" width="10.7109375" style="59" customWidth="1"/>
    <col min="14" max="14" width="13.28515625" style="59" customWidth="1"/>
    <col min="15" max="15" width="4.42578125" style="59" customWidth="1"/>
    <col min="16" max="16" width="22.7109375" style="64" customWidth="1"/>
    <col min="17" max="17" width="12.7109375" style="59" customWidth="1"/>
    <col min="18" max="18" width="45" style="59" customWidth="1"/>
    <col min="19" max="19" width="35.85546875" style="59" customWidth="1"/>
    <col min="20" max="20" width="4.28515625" style="59" customWidth="1"/>
    <col min="21" max="21" width="9.42578125" style="64" hidden="1" customWidth="1"/>
    <col min="22" max="22" width="10.140625" style="64" hidden="1" customWidth="1"/>
    <col min="23" max="23" width="11.42578125" style="59" hidden="1" customWidth="1"/>
    <col min="24" max="24" width="16.85546875" style="60" hidden="1" customWidth="1"/>
    <col min="25" max="25" width="15.7109375" style="71" customWidth="1"/>
    <col min="26" max="27" width="12.28515625" style="71" customWidth="1"/>
    <col min="28" max="28" width="32" style="59" customWidth="1"/>
    <col min="29" max="29" width="9.140625" style="59" customWidth="1"/>
    <col min="30" max="42" width="9.140625" style="59"/>
    <col min="43" max="43" width="16.140625" style="59" customWidth="1"/>
    <col min="44" max="44" width="9.140625" style="59"/>
    <col min="45" max="45" width="17.140625" style="59" customWidth="1"/>
    <col min="46" max="16384" width="9.140625" style="59"/>
  </cols>
  <sheetData>
    <row r="1" spans="1:45" s="170" customFormat="1" ht="60.75" customHeight="1" x14ac:dyDescent="0.2">
      <c r="A1" s="469" t="s">
        <v>708</v>
      </c>
      <c r="B1" s="469"/>
      <c r="C1" s="469"/>
      <c r="D1" s="469"/>
      <c r="E1" s="469"/>
      <c r="F1" s="469"/>
      <c r="G1" s="469"/>
      <c r="H1" s="469"/>
      <c r="I1" s="469"/>
      <c r="J1" s="469"/>
      <c r="K1" s="469"/>
      <c r="L1" s="469"/>
      <c r="M1" s="261"/>
      <c r="N1" s="261"/>
      <c r="O1" s="261"/>
      <c r="P1" s="261"/>
      <c r="Q1" s="168"/>
      <c r="R1" s="168"/>
      <c r="S1" s="168"/>
      <c r="T1" s="168"/>
      <c r="U1" s="169"/>
      <c r="V1" s="169"/>
      <c r="Y1" s="289"/>
      <c r="Z1" s="289"/>
      <c r="AA1" s="289"/>
    </row>
    <row r="2" spans="1:45" s="98" customFormat="1" ht="53.25" customHeight="1" x14ac:dyDescent="0.2">
      <c r="A2" s="382" t="s">
        <v>433</v>
      </c>
      <c r="B2" s="382"/>
      <c r="C2" s="382"/>
      <c r="D2" s="382"/>
      <c r="E2" s="382"/>
      <c r="F2" s="382"/>
      <c r="G2" s="382"/>
      <c r="H2" s="382"/>
      <c r="I2" s="382"/>
      <c r="J2" s="382"/>
      <c r="K2" s="382"/>
      <c r="L2" s="382"/>
      <c r="M2" s="382"/>
      <c r="N2" s="382"/>
      <c r="O2" s="382"/>
      <c r="P2" s="382"/>
      <c r="Q2" s="133"/>
      <c r="R2" s="133"/>
      <c r="S2" s="133"/>
      <c r="T2" s="133"/>
      <c r="U2" s="99"/>
      <c r="V2" s="99"/>
      <c r="Y2" s="71"/>
      <c r="Z2" s="71"/>
      <c r="AA2" s="71"/>
    </row>
    <row r="3" spans="1:45" ht="48" customHeight="1" x14ac:dyDescent="0.2">
      <c r="A3" s="451" t="s">
        <v>399</v>
      </c>
      <c r="B3" s="451"/>
      <c r="C3" s="451"/>
      <c r="D3" s="451"/>
      <c r="E3" s="451"/>
      <c r="F3" s="451"/>
      <c r="G3" s="451"/>
      <c r="H3" s="451"/>
      <c r="I3" s="451"/>
      <c r="J3" s="451"/>
      <c r="K3" s="451"/>
      <c r="L3" s="451"/>
      <c r="M3" s="451"/>
      <c r="N3" s="451"/>
      <c r="O3" s="134"/>
      <c r="Q3" s="64"/>
      <c r="R3" s="64"/>
      <c r="S3" s="64"/>
      <c r="T3" s="134"/>
    </row>
    <row r="4" spans="1:45" s="91" customFormat="1" ht="24.95" customHeight="1" x14ac:dyDescent="0.2">
      <c r="A4" s="67" t="s">
        <v>386</v>
      </c>
      <c r="B4" s="460" t="str">
        <f>X8</f>
        <v>PEPX301X-</v>
      </c>
      <c r="C4" s="460"/>
      <c r="D4" s="460"/>
      <c r="E4" s="460"/>
      <c r="F4" s="460"/>
      <c r="G4" s="460"/>
      <c r="H4" s="460"/>
      <c r="I4" s="460"/>
      <c r="J4" s="460"/>
      <c r="K4" s="460"/>
      <c r="L4" s="460"/>
      <c r="M4" s="460"/>
      <c r="N4" s="460"/>
      <c r="O4" s="132"/>
      <c r="Q4" s="64"/>
      <c r="R4" s="64"/>
      <c r="S4" s="64"/>
      <c r="U4" s="90" t="s">
        <v>366</v>
      </c>
      <c r="V4" s="91" t="s">
        <v>365</v>
      </c>
      <c r="W4" s="91" t="s">
        <v>364</v>
      </c>
      <c r="X4" s="92" t="s">
        <v>363</v>
      </c>
      <c r="Y4" s="289"/>
      <c r="Z4" s="290"/>
      <c r="AA4" s="291"/>
      <c r="AB4" s="200"/>
      <c r="AF4" s="68"/>
      <c r="AG4" s="471"/>
      <c r="AH4" s="471"/>
      <c r="AI4" s="471"/>
      <c r="AJ4" s="471"/>
      <c r="AK4" s="471"/>
      <c r="AL4" s="471"/>
      <c r="AM4" s="471"/>
      <c r="AN4" s="471"/>
      <c r="AO4" s="471"/>
      <c r="AP4" s="471"/>
      <c r="AQ4" s="471"/>
      <c r="AR4" s="471"/>
      <c r="AS4" s="471"/>
    </row>
    <row r="5" spans="1:45" s="70" customFormat="1" ht="24.95" customHeight="1" x14ac:dyDescent="0.2">
      <c r="A5" s="108"/>
      <c r="B5" s="108"/>
      <c r="C5" s="108"/>
      <c r="D5" s="108"/>
      <c r="E5" s="108"/>
      <c r="F5" s="108"/>
      <c r="G5" s="108"/>
      <c r="H5" s="108"/>
      <c r="I5" s="108"/>
      <c r="K5" s="130" t="s">
        <v>422</v>
      </c>
      <c r="L5" s="94"/>
      <c r="M5" s="131" t="s">
        <v>389</v>
      </c>
      <c r="N5" s="197" t="s">
        <v>422</v>
      </c>
      <c r="O5" s="78"/>
      <c r="P5" s="193" t="s">
        <v>419</v>
      </c>
      <c r="Q5" s="64"/>
      <c r="R5" s="64"/>
      <c r="S5" s="64"/>
      <c r="T5" s="78"/>
      <c r="U5" s="93"/>
      <c r="X5" s="71"/>
      <c r="Y5" s="71"/>
      <c r="Z5" s="292"/>
      <c r="AA5" s="213"/>
      <c r="AB5" s="198"/>
      <c r="AF5" s="108"/>
      <c r="AG5" s="108"/>
      <c r="AH5" s="108"/>
      <c r="AI5" s="108"/>
      <c r="AJ5" s="108"/>
      <c r="AK5" s="108"/>
      <c r="AL5" s="108"/>
      <c r="AM5" s="108"/>
      <c r="AN5" s="108"/>
      <c r="AP5" s="76"/>
      <c r="AQ5" s="73"/>
      <c r="AR5" s="77"/>
      <c r="AS5" s="78"/>
    </row>
    <row r="6" spans="1:45" s="70" customFormat="1" ht="24.95" customHeight="1" x14ac:dyDescent="0.2">
      <c r="A6" s="94">
        <v>1</v>
      </c>
      <c r="B6" s="94" t="s">
        <v>361</v>
      </c>
      <c r="C6" s="463" t="s">
        <v>515</v>
      </c>
      <c r="D6" s="464"/>
      <c r="E6" s="464"/>
      <c r="F6" s="464"/>
      <c r="G6" s="464"/>
      <c r="H6" s="464"/>
      <c r="I6" s="464"/>
      <c r="J6" s="464"/>
      <c r="K6" s="106">
        <v>170</v>
      </c>
      <c r="L6" s="94"/>
      <c r="M6" s="107">
        <v>1</v>
      </c>
      <c r="N6" s="97">
        <f t="shared" ref="N6:N20" si="0">M6*K6</f>
        <v>170</v>
      </c>
      <c r="O6" s="79"/>
      <c r="P6" s="269" t="s">
        <v>575</v>
      </c>
      <c r="Q6" s="270">
        <v>170</v>
      </c>
      <c r="R6" s="269" t="s">
        <v>509</v>
      </c>
      <c r="S6" s="64"/>
      <c r="T6" s="79"/>
      <c r="U6" s="93" t="str">
        <f t="shared" ref="U6:U14" si="1">IF(M6=1,B6,"")</f>
        <v>P</v>
      </c>
      <c r="V6" s="70" t="str">
        <f t="shared" ref="V6:V20" si="2">SUBSTITUTE(U6," ","")</f>
        <v>P</v>
      </c>
      <c r="W6" s="70" t="str">
        <f t="shared" ref="W6:W20" si="3">SUBSTITUTE(V6,"0","")</f>
        <v>P</v>
      </c>
      <c r="X6" s="71" t="str">
        <f>CONCATENATE(W6,W7,W8,W9,W10,W11,W12,W13,W14,W15)</f>
        <v>PEPX301X</v>
      </c>
      <c r="Y6" s="71"/>
      <c r="Z6" s="293"/>
      <c r="AA6" s="294"/>
      <c r="AB6" s="198"/>
      <c r="AF6" s="108"/>
      <c r="AG6" s="108"/>
      <c r="AH6" s="472"/>
      <c r="AI6" s="473"/>
      <c r="AJ6" s="473"/>
      <c r="AK6" s="473"/>
      <c r="AL6" s="473"/>
      <c r="AM6" s="473"/>
      <c r="AN6" s="473"/>
      <c r="AO6" s="473"/>
      <c r="AR6" s="109"/>
      <c r="AS6" s="79"/>
    </row>
    <row r="7" spans="1:45" s="70" customFormat="1" ht="24.95" customHeight="1" x14ac:dyDescent="0.2">
      <c r="A7" s="94">
        <v>2</v>
      </c>
      <c r="B7" s="94" t="s">
        <v>375</v>
      </c>
      <c r="C7" s="467" t="s">
        <v>690</v>
      </c>
      <c r="D7" s="467"/>
      <c r="E7" s="467"/>
      <c r="F7" s="467"/>
      <c r="G7" s="467"/>
      <c r="H7" s="467"/>
      <c r="I7" s="467"/>
      <c r="J7" s="467"/>
      <c r="K7" s="106">
        <v>0</v>
      </c>
      <c r="L7" s="74"/>
      <c r="M7" s="110">
        <v>1</v>
      </c>
      <c r="N7" s="97">
        <f t="shared" si="0"/>
        <v>0</v>
      </c>
      <c r="O7" s="79"/>
      <c r="P7" s="269" t="s">
        <v>718</v>
      </c>
      <c r="Q7" s="270">
        <v>176</v>
      </c>
      <c r="R7" s="269" t="s">
        <v>719</v>
      </c>
      <c r="S7" s="64"/>
      <c r="T7" s="79"/>
      <c r="U7" s="93" t="str">
        <f t="shared" si="1"/>
        <v>EP</v>
      </c>
      <c r="V7" s="70" t="str">
        <f t="shared" si="2"/>
        <v>EP</v>
      </c>
      <c r="W7" s="70" t="str">
        <f t="shared" si="3"/>
        <v>EP</v>
      </c>
      <c r="X7" s="71" t="str">
        <f>CONCATENATE(W16,W17,W18,W19,W20)</f>
        <v/>
      </c>
      <c r="Y7" s="71"/>
      <c r="Z7" s="88"/>
      <c r="AA7" s="213"/>
      <c r="AB7" s="202"/>
      <c r="AF7" s="108"/>
      <c r="AG7" s="108"/>
      <c r="AH7" s="474"/>
      <c r="AI7" s="474"/>
      <c r="AJ7" s="474"/>
      <c r="AK7" s="474"/>
      <c r="AL7" s="474"/>
      <c r="AM7" s="474"/>
      <c r="AN7" s="474"/>
      <c r="AO7" s="474"/>
      <c r="AP7" s="80"/>
      <c r="AQ7" s="77"/>
      <c r="AR7" s="81"/>
      <c r="AS7" s="79"/>
    </row>
    <row r="8" spans="1:45" s="70" customFormat="1" ht="24.95" customHeight="1" x14ac:dyDescent="0.2">
      <c r="A8" s="435">
        <v>3</v>
      </c>
      <c r="B8" s="245" t="s">
        <v>368</v>
      </c>
      <c r="C8" s="465" t="s">
        <v>498</v>
      </c>
      <c r="D8" s="466"/>
      <c r="E8" s="466"/>
      <c r="F8" s="466"/>
      <c r="G8" s="466"/>
      <c r="H8" s="466"/>
      <c r="I8" s="466"/>
      <c r="J8" s="466"/>
      <c r="K8" s="246">
        <v>0</v>
      </c>
      <c r="L8" s="418" t="s">
        <v>591</v>
      </c>
      <c r="M8" s="247">
        <v>1</v>
      </c>
      <c r="N8" s="248">
        <f t="shared" si="0"/>
        <v>0</v>
      </c>
      <c r="O8" s="79"/>
      <c r="P8" s="64"/>
      <c r="Q8" s="64"/>
      <c r="R8" s="64"/>
      <c r="S8" s="64"/>
      <c r="T8" s="79"/>
      <c r="U8" s="93" t="str">
        <f t="shared" si="1"/>
        <v>X</v>
      </c>
      <c r="V8" s="70" t="str">
        <f t="shared" si="2"/>
        <v>X</v>
      </c>
      <c r="W8" s="70" t="str">
        <f t="shared" si="3"/>
        <v>X</v>
      </c>
      <c r="X8" s="71" t="str">
        <f>CONCATENATE(X6,"-",X7)</f>
        <v>PEPX301X-</v>
      </c>
      <c r="Y8" s="71"/>
      <c r="Z8" s="295"/>
      <c r="AA8" s="294"/>
      <c r="AB8" s="198"/>
      <c r="AF8" s="108"/>
      <c r="AG8" s="108"/>
      <c r="AH8" s="404"/>
      <c r="AI8" s="470"/>
      <c r="AJ8" s="470"/>
      <c r="AK8" s="470"/>
      <c r="AL8" s="470"/>
      <c r="AM8" s="470"/>
      <c r="AN8" s="470"/>
      <c r="AO8" s="470"/>
      <c r="AP8" s="80"/>
      <c r="AQ8" s="112"/>
      <c r="AR8" s="81"/>
      <c r="AS8" s="79"/>
    </row>
    <row r="9" spans="1:45" s="70" customFormat="1" ht="24.95" customHeight="1" x14ac:dyDescent="0.2">
      <c r="A9" s="436"/>
      <c r="B9" s="245" t="s">
        <v>361</v>
      </c>
      <c r="C9" s="437" t="s">
        <v>715</v>
      </c>
      <c r="D9" s="438"/>
      <c r="E9" s="438"/>
      <c r="F9" s="438"/>
      <c r="G9" s="438"/>
      <c r="H9" s="438"/>
      <c r="I9" s="438"/>
      <c r="J9" s="439"/>
      <c r="K9" s="246">
        <v>49</v>
      </c>
      <c r="L9" s="419"/>
      <c r="M9" s="247"/>
      <c r="N9" s="248">
        <f t="shared" si="0"/>
        <v>0</v>
      </c>
      <c r="O9" s="79"/>
      <c r="P9" s="268" t="s">
        <v>421</v>
      </c>
      <c r="Q9" s="140"/>
      <c r="R9" s="140"/>
      <c r="S9" s="140"/>
      <c r="T9" s="79"/>
      <c r="U9" s="93" t="str">
        <f t="shared" si="1"/>
        <v/>
      </c>
      <c r="V9" s="70" t="str">
        <f t="shared" ref="V9" si="4">SUBSTITUTE(U9," ","")</f>
        <v/>
      </c>
      <c r="W9" s="70" t="str">
        <f t="shared" ref="W9" si="5">SUBSTITUTE(V9,"0","")</f>
        <v/>
      </c>
      <c r="X9" s="71"/>
      <c r="Y9" s="71"/>
      <c r="Z9" s="138"/>
      <c r="AA9" s="213"/>
      <c r="AB9" s="198"/>
      <c r="AF9" s="108"/>
      <c r="AG9" s="108"/>
      <c r="AH9" s="93"/>
      <c r="AI9" s="262"/>
      <c r="AJ9" s="262"/>
      <c r="AK9" s="262"/>
      <c r="AL9" s="262"/>
      <c r="AM9" s="262"/>
      <c r="AN9" s="262"/>
      <c r="AO9" s="262"/>
      <c r="AP9" s="80"/>
      <c r="AQ9" s="112"/>
      <c r="AR9" s="81"/>
      <c r="AS9" s="79"/>
    </row>
    <row r="10" spans="1:45" s="70" customFormat="1" ht="24.95" customHeight="1" x14ac:dyDescent="0.2">
      <c r="A10" s="94">
        <v>4</v>
      </c>
      <c r="B10" s="94">
        <v>3</v>
      </c>
      <c r="C10" s="461" t="s">
        <v>713</v>
      </c>
      <c r="D10" s="462"/>
      <c r="E10" s="462"/>
      <c r="F10" s="462"/>
      <c r="G10" s="462"/>
      <c r="H10" s="462"/>
      <c r="I10" s="462"/>
      <c r="J10" s="462"/>
      <c r="K10" s="96">
        <v>0</v>
      </c>
      <c r="L10" s="113"/>
      <c r="M10" s="107">
        <v>1</v>
      </c>
      <c r="N10" s="97">
        <f t="shared" si="0"/>
        <v>0</v>
      </c>
      <c r="O10" s="79"/>
      <c r="P10" s="269" t="s">
        <v>710</v>
      </c>
      <c r="Q10" s="270">
        <v>175</v>
      </c>
      <c r="R10" s="269" t="s">
        <v>711</v>
      </c>
      <c r="S10" s="79"/>
      <c r="T10" s="79"/>
      <c r="U10" s="93">
        <f t="shared" si="1"/>
        <v>3</v>
      </c>
      <c r="V10" s="70" t="str">
        <f t="shared" ref="V10" si="6">SUBSTITUTE(U10," ","")</f>
        <v>3</v>
      </c>
      <c r="W10" s="70" t="str">
        <f t="shared" ref="W10" si="7">SUBSTITUTE(V10,"0","")</f>
        <v>3</v>
      </c>
      <c r="X10" s="71"/>
      <c r="Y10" s="71"/>
      <c r="Z10" s="138"/>
      <c r="AA10" s="213"/>
      <c r="AB10" s="198"/>
      <c r="AF10" s="108"/>
      <c r="AG10" s="108"/>
      <c r="AH10" s="404"/>
      <c r="AI10" s="470"/>
      <c r="AJ10" s="470"/>
      <c r="AK10" s="470"/>
      <c r="AL10" s="470"/>
      <c r="AM10" s="470"/>
      <c r="AN10" s="470"/>
      <c r="AO10" s="470"/>
      <c r="AP10" s="82"/>
      <c r="AQ10" s="114"/>
      <c r="AR10" s="109"/>
      <c r="AS10" s="79"/>
    </row>
    <row r="11" spans="1:45" s="70" customFormat="1" ht="24.95" customHeight="1" x14ac:dyDescent="0.2">
      <c r="A11" s="94">
        <v>5</v>
      </c>
      <c r="B11" s="95" t="s">
        <v>371</v>
      </c>
      <c r="C11" s="461" t="s">
        <v>706</v>
      </c>
      <c r="D11" s="462"/>
      <c r="E11" s="462"/>
      <c r="F11" s="462"/>
      <c r="G11" s="462"/>
      <c r="H11" s="462"/>
      <c r="I11" s="462"/>
      <c r="J11" s="462"/>
      <c r="K11" s="96">
        <v>0</v>
      </c>
      <c r="L11" s="75"/>
      <c r="M11" s="107">
        <v>1</v>
      </c>
      <c r="N11" s="97">
        <f t="shared" si="0"/>
        <v>0</v>
      </c>
      <c r="O11" s="79"/>
      <c r="P11" s="269" t="s">
        <v>576</v>
      </c>
      <c r="Q11" s="270">
        <v>219</v>
      </c>
      <c r="R11" s="269" t="s">
        <v>590</v>
      </c>
      <c r="S11" s="79"/>
      <c r="T11" s="79"/>
      <c r="U11" s="93" t="str">
        <f t="shared" si="1"/>
        <v>01</v>
      </c>
      <c r="V11" s="70" t="str">
        <f t="shared" si="2"/>
        <v>01</v>
      </c>
      <c r="W11" s="70" t="str">
        <f>SUBSTITUTE(V11," ","")</f>
        <v>01</v>
      </c>
      <c r="X11" s="71"/>
      <c r="Y11" s="71"/>
      <c r="Z11" s="138"/>
      <c r="AA11" s="213"/>
      <c r="AB11" s="198"/>
      <c r="AF11" s="108"/>
      <c r="AG11" s="115"/>
      <c r="AH11" s="404"/>
      <c r="AI11" s="470"/>
      <c r="AJ11" s="470"/>
      <c r="AK11" s="470"/>
      <c r="AL11" s="470"/>
      <c r="AM11" s="470"/>
      <c r="AN11" s="470"/>
      <c r="AO11" s="470"/>
      <c r="AP11" s="82"/>
      <c r="AQ11" s="78"/>
      <c r="AR11" s="109"/>
      <c r="AS11" s="79"/>
    </row>
    <row r="12" spans="1:45" s="70" customFormat="1" ht="24.95" customHeight="1" x14ac:dyDescent="0.2">
      <c r="A12" s="411">
        <v>6</v>
      </c>
      <c r="B12" s="353" t="s">
        <v>368</v>
      </c>
      <c r="C12" s="423" t="s">
        <v>712</v>
      </c>
      <c r="D12" s="424"/>
      <c r="E12" s="424"/>
      <c r="F12" s="424"/>
      <c r="G12" s="424"/>
      <c r="H12" s="424"/>
      <c r="I12" s="424"/>
      <c r="J12" s="425"/>
      <c r="K12" s="116">
        <v>0</v>
      </c>
      <c r="L12" s="429" t="s">
        <v>592</v>
      </c>
      <c r="M12" s="354">
        <v>1</v>
      </c>
      <c r="N12" s="118">
        <f t="shared" si="0"/>
        <v>0</v>
      </c>
      <c r="O12" s="79"/>
      <c r="P12" s="351"/>
      <c r="Q12" s="352"/>
      <c r="R12" s="351"/>
      <c r="S12" s="79"/>
      <c r="T12" s="79"/>
      <c r="U12" s="93" t="str">
        <f t="shared" si="1"/>
        <v>X</v>
      </c>
      <c r="V12" s="70" t="str">
        <f t="shared" si="2"/>
        <v>X</v>
      </c>
      <c r="W12" s="70" t="str">
        <f>SUBSTITUTE(V12," ","")</f>
        <v>X</v>
      </c>
      <c r="X12" s="71"/>
      <c r="Y12" s="71"/>
      <c r="Z12" s="138"/>
      <c r="AA12" s="213"/>
      <c r="AB12" s="198"/>
      <c r="AF12" s="108"/>
      <c r="AG12" s="115"/>
      <c r="AH12" s="93"/>
      <c r="AI12" s="262"/>
      <c r="AJ12" s="262"/>
      <c r="AK12" s="262"/>
      <c r="AL12" s="262"/>
      <c r="AM12" s="262"/>
      <c r="AN12" s="262"/>
      <c r="AO12" s="262"/>
      <c r="AP12" s="82"/>
      <c r="AQ12" s="78"/>
      <c r="AR12" s="109"/>
      <c r="AS12" s="79"/>
    </row>
    <row r="13" spans="1:45" s="70" customFormat="1" ht="24.95" customHeight="1" x14ac:dyDescent="0.2">
      <c r="A13" s="412"/>
      <c r="B13" s="190" t="s">
        <v>356</v>
      </c>
      <c r="C13" s="458" t="s">
        <v>714</v>
      </c>
      <c r="D13" s="459"/>
      <c r="E13" s="459"/>
      <c r="F13" s="459"/>
      <c r="G13" s="459"/>
      <c r="H13" s="459"/>
      <c r="I13" s="459"/>
      <c r="J13" s="459"/>
      <c r="K13" s="116">
        <v>6</v>
      </c>
      <c r="L13" s="430"/>
      <c r="M13" s="117"/>
      <c r="N13" s="118">
        <f t="shared" si="0"/>
        <v>0</v>
      </c>
      <c r="O13" s="79"/>
      <c r="P13" s="137"/>
      <c r="Q13" s="79"/>
      <c r="R13" s="79"/>
      <c r="S13" s="79"/>
      <c r="T13" s="79"/>
      <c r="U13" s="93" t="str">
        <f t="shared" si="1"/>
        <v/>
      </c>
      <c r="V13" s="70" t="str">
        <f t="shared" si="2"/>
        <v/>
      </c>
      <c r="W13" s="70" t="str">
        <f t="shared" si="3"/>
        <v/>
      </c>
      <c r="X13" s="71"/>
      <c r="Y13" s="71"/>
      <c r="Z13" s="138"/>
      <c r="AA13" s="213"/>
      <c r="AB13" s="198"/>
      <c r="AF13" s="108"/>
      <c r="AG13" s="108"/>
      <c r="AH13" s="404"/>
      <c r="AI13" s="470"/>
      <c r="AJ13" s="470"/>
      <c r="AK13" s="470"/>
      <c r="AL13" s="470"/>
      <c r="AM13" s="470"/>
      <c r="AN13" s="470"/>
      <c r="AO13" s="470"/>
      <c r="AP13" s="82"/>
      <c r="AQ13" s="85"/>
      <c r="AR13" s="86"/>
      <c r="AS13" s="79"/>
    </row>
    <row r="14" spans="1:45" s="70" customFormat="1" ht="24.95" customHeight="1" x14ac:dyDescent="0.2">
      <c r="A14" s="412"/>
      <c r="B14" s="190" t="s">
        <v>376</v>
      </c>
      <c r="C14" s="458" t="s">
        <v>716</v>
      </c>
      <c r="D14" s="459"/>
      <c r="E14" s="459"/>
      <c r="F14" s="459"/>
      <c r="G14" s="459"/>
      <c r="H14" s="459"/>
      <c r="I14" s="459"/>
      <c r="J14" s="459"/>
      <c r="K14" s="116">
        <v>67.5</v>
      </c>
      <c r="L14" s="430"/>
      <c r="M14" s="117"/>
      <c r="N14" s="118">
        <f t="shared" si="0"/>
        <v>0</v>
      </c>
      <c r="O14" s="79"/>
      <c r="P14" s="137"/>
      <c r="Q14" s="79"/>
      <c r="R14" s="79"/>
      <c r="S14" s="79"/>
      <c r="T14" s="79"/>
      <c r="U14" s="93" t="str">
        <f t="shared" si="1"/>
        <v/>
      </c>
      <c r="V14" s="70" t="str">
        <f t="shared" ref="V14:V15" si="8">SUBSTITUTE(U14," ","")</f>
        <v/>
      </c>
      <c r="W14" s="70" t="str">
        <f t="shared" ref="W14:W15" si="9">SUBSTITUTE(V14,"0","")</f>
        <v/>
      </c>
      <c r="X14" s="71"/>
      <c r="Y14" s="71"/>
      <c r="Z14" s="71"/>
      <c r="AA14" s="71"/>
      <c r="AF14" s="476"/>
      <c r="AG14" s="108"/>
      <c r="AH14" s="404"/>
      <c r="AI14" s="470"/>
      <c r="AJ14" s="470"/>
      <c r="AK14" s="470"/>
      <c r="AL14" s="470"/>
      <c r="AM14" s="470"/>
      <c r="AN14" s="470"/>
      <c r="AO14" s="470"/>
      <c r="AP14" s="82"/>
      <c r="AQ14" s="475"/>
      <c r="AR14" s="86"/>
      <c r="AS14" s="87"/>
    </row>
    <row r="15" spans="1:45" s="70" customFormat="1" ht="24.95" customHeight="1" x14ac:dyDescent="0.2">
      <c r="A15" s="413"/>
      <c r="B15" s="190" t="s">
        <v>355</v>
      </c>
      <c r="C15" s="458" t="s">
        <v>717</v>
      </c>
      <c r="D15" s="459"/>
      <c r="E15" s="459"/>
      <c r="F15" s="459"/>
      <c r="G15" s="459"/>
      <c r="H15" s="459"/>
      <c r="I15" s="459"/>
      <c r="J15" s="459"/>
      <c r="K15" s="116">
        <v>67.5</v>
      </c>
      <c r="L15" s="431"/>
      <c r="M15" s="117"/>
      <c r="N15" s="118">
        <f t="shared" si="0"/>
        <v>0</v>
      </c>
      <c r="O15" s="79"/>
      <c r="P15" s="137"/>
      <c r="Q15" s="79"/>
      <c r="R15" s="79" t="s">
        <v>542</v>
      </c>
      <c r="S15" s="79"/>
      <c r="T15" s="79"/>
      <c r="U15" s="93" t="str">
        <f t="shared" ref="U15" si="10">IF(M15=1,B15,"")</f>
        <v/>
      </c>
      <c r="V15" s="70" t="str">
        <f t="shared" si="8"/>
        <v/>
      </c>
      <c r="W15" s="70" t="str">
        <f t="shared" si="9"/>
        <v/>
      </c>
      <c r="X15" s="71"/>
      <c r="Y15" s="71"/>
      <c r="Z15" s="71"/>
      <c r="AA15" s="71"/>
      <c r="AF15" s="476"/>
      <c r="AG15" s="108"/>
      <c r="AH15" s="93"/>
      <c r="AI15" s="262"/>
      <c r="AJ15" s="262"/>
      <c r="AK15" s="262"/>
      <c r="AL15" s="262"/>
      <c r="AM15" s="262"/>
      <c r="AN15" s="262"/>
      <c r="AO15" s="262"/>
      <c r="AP15" s="82"/>
      <c r="AQ15" s="475"/>
      <c r="AR15" s="86"/>
      <c r="AS15" s="87"/>
    </row>
    <row r="16" spans="1:45" s="70" customFormat="1" ht="24.95" customHeight="1" x14ac:dyDescent="0.2">
      <c r="A16" s="435">
        <v>7</v>
      </c>
      <c r="B16" s="245"/>
      <c r="C16" s="437" t="s">
        <v>420</v>
      </c>
      <c r="D16" s="438"/>
      <c r="E16" s="438"/>
      <c r="F16" s="438"/>
      <c r="G16" s="438"/>
      <c r="H16" s="438"/>
      <c r="I16" s="438"/>
      <c r="J16" s="439"/>
      <c r="K16" s="246">
        <v>0</v>
      </c>
      <c r="L16" s="468" t="s">
        <v>388</v>
      </c>
      <c r="M16" s="247">
        <v>1</v>
      </c>
      <c r="N16" s="248">
        <f t="shared" si="0"/>
        <v>0</v>
      </c>
      <c r="O16" s="79"/>
      <c r="P16" s="137"/>
      <c r="Q16" s="79"/>
      <c r="R16" s="79"/>
      <c r="S16" s="79"/>
      <c r="T16" s="79"/>
      <c r="U16" s="93">
        <f>IF(M16=1,B16,"")</f>
        <v>0</v>
      </c>
      <c r="V16" s="70" t="str">
        <f t="shared" si="2"/>
        <v>0</v>
      </c>
      <c r="W16" s="70" t="str">
        <f t="shared" si="3"/>
        <v/>
      </c>
      <c r="X16" s="71"/>
      <c r="Y16" s="71"/>
      <c r="Z16" s="71"/>
      <c r="AA16" s="71"/>
      <c r="AF16" s="108"/>
      <c r="AG16" s="108"/>
      <c r="AH16" s="93"/>
      <c r="AI16" s="93"/>
      <c r="AJ16" s="93"/>
      <c r="AK16" s="93"/>
      <c r="AL16" s="93"/>
      <c r="AM16" s="93"/>
      <c r="AN16" s="93"/>
      <c r="AO16" s="93"/>
      <c r="AP16" s="80"/>
      <c r="AQ16" s="219"/>
      <c r="AR16" s="81"/>
      <c r="AS16" s="79"/>
    </row>
    <row r="17" spans="1:43" s="70" customFormat="1" ht="24.95" customHeight="1" x14ac:dyDescent="0.2">
      <c r="A17" s="436"/>
      <c r="B17" s="245" t="s">
        <v>353</v>
      </c>
      <c r="C17" s="437" t="s">
        <v>702</v>
      </c>
      <c r="D17" s="438"/>
      <c r="E17" s="438"/>
      <c r="F17" s="438"/>
      <c r="G17" s="438"/>
      <c r="H17" s="438"/>
      <c r="I17" s="438"/>
      <c r="J17" s="439"/>
      <c r="K17" s="246">
        <v>6</v>
      </c>
      <c r="L17" s="419"/>
      <c r="M17" s="247"/>
      <c r="N17" s="248">
        <f t="shared" si="0"/>
        <v>0</v>
      </c>
      <c r="O17" s="79"/>
      <c r="P17" s="137"/>
      <c r="Q17" s="79"/>
      <c r="R17" s="79"/>
      <c r="S17" s="79"/>
      <c r="T17" s="79"/>
      <c r="U17" s="93" t="str">
        <f>IF(M17=1,B17,"")</f>
        <v/>
      </c>
      <c r="V17" s="70" t="str">
        <f t="shared" si="2"/>
        <v/>
      </c>
      <c r="W17" s="70" t="str">
        <f t="shared" si="3"/>
        <v/>
      </c>
      <c r="X17" s="71"/>
      <c r="Y17" s="71"/>
      <c r="Z17" s="71"/>
      <c r="AA17" s="71"/>
      <c r="AF17" s="108"/>
      <c r="AG17" s="108"/>
      <c r="AH17" s="93"/>
      <c r="AI17" s="93"/>
      <c r="AJ17" s="93"/>
      <c r="AK17" s="93"/>
      <c r="AL17" s="93"/>
      <c r="AM17" s="93"/>
      <c r="AN17" s="93"/>
      <c r="AO17" s="93"/>
      <c r="AP17" s="80"/>
      <c r="AQ17" s="112"/>
    </row>
    <row r="18" spans="1:43" s="70" customFormat="1" ht="24.95" customHeight="1" x14ac:dyDescent="0.2">
      <c r="A18" s="411">
        <v>8</v>
      </c>
      <c r="B18" s="190" t="s">
        <v>417</v>
      </c>
      <c r="C18" s="423" t="s">
        <v>707</v>
      </c>
      <c r="D18" s="424"/>
      <c r="E18" s="424"/>
      <c r="F18" s="424"/>
      <c r="G18" s="424"/>
      <c r="H18" s="424"/>
      <c r="I18" s="424"/>
      <c r="J18" s="425"/>
      <c r="K18" s="119">
        <v>5</v>
      </c>
      <c r="L18" s="429" t="s">
        <v>593</v>
      </c>
      <c r="M18" s="117"/>
      <c r="N18" s="118">
        <f>M18*K18</f>
        <v>0</v>
      </c>
      <c r="O18" s="79"/>
      <c r="P18" s="203"/>
      <c r="Q18" s="207"/>
      <c r="R18" s="203"/>
      <c r="S18" s="203"/>
      <c r="T18" s="203"/>
      <c r="U18" s="93" t="str">
        <f>IF(M18=1,B18,"")</f>
        <v/>
      </c>
      <c r="V18" s="70" t="str">
        <f>SUBSTITUTE(U18," ","")</f>
        <v/>
      </c>
      <c r="W18" s="70" t="str">
        <f>SUBSTITUTE(V18,"0","")</f>
        <v/>
      </c>
      <c r="X18" s="71"/>
      <c r="Y18" s="71"/>
    </row>
    <row r="19" spans="1:43" s="70" customFormat="1" ht="24.95" customHeight="1" x14ac:dyDescent="0.2">
      <c r="A19" s="413"/>
      <c r="B19" s="190" t="s">
        <v>754</v>
      </c>
      <c r="C19" s="423" t="s">
        <v>768</v>
      </c>
      <c r="D19" s="424"/>
      <c r="E19" s="424"/>
      <c r="F19" s="424"/>
      <c r="G19" s="424"/>
      <c r="H19" s="424"/>
      <c r="I19" s="424"/>
      <c r="J19" s="425"/>
      <c r="K19" s="119">
        <v>10</v>
      </c>
      <c r="L19" s="431"/>
      <c r="M19" s="117"/>
      <c r="N19" s="118">
        <f>M19*K19</f>
        <v>0</v>
      </c>
      <c r="O19" s="79"/>
      <c r="P19" s="203"/>
      <c r="Q19" s="207"/>
      <c r="R19" s="203"/>
      <c r="S19" s="203"/>
      <c r="T19" s="203"/>
      <c r="U19" s="93" t="str">
        <f>IF(M19=1,B19,"")</f>
        <v/>
      </c>
      <c r="V19" s="70" t="str">
        <f>SUBSTITUTE(U19," ","")</f>
        <v/>
      </c>
      <c r="W19" s="70" t="str">
        <f>SUBSTITUTE(V19,"0","")</f>
        <v/>
      </c>
      <c r="X19" s="71"/>
      <c r="Y19" s="71"/>
    </row>
    <row r="20" spans="1:43" s="70" customFormat="1" ht="24.95" customHeight="1" x14ac:dyDescent="0.2">
      <c r="A20" s="245">
        <v>9</v>
      </c>
      <c r="B20" s="245" t="s">
        <v>359</v>
      </c>
      <c r="C20" s="420" t="s">
        <v>760</v>
      </c>
      <c r="D20" s="427"/>
      <c r="E20" s="427"/>
      <c r="F20" s="427"/>
      <c r="G20" s="427"/>
      <c r="H20" s="427"/>
      <c r="I20" s="427"/>
      <c r="J20" s="428"/>
      <c r="K20" s="246">
        <v>7.5</v>
      </c>
      <c r="L20" s="250" t="s">
        <v>593</v>
      </c>
      <c r="M20" s="247"/>
      <c r="N20" s="248">
        <f t="shared" si="0"/>
        <v>0</v>
      </c>
      <c r="O20" s="79"/>
      <c r="P20" s="137"/>
      <c r="Q20" s="79"/>
      <c r="R20" s="79"/>
      <c r="S20" s="79"/>
      <c r="T20" s="79"/>
      <c r="U20" s="93" t="str">
        <f>IF(M20=1,B20,"")</f>
        <v/>
      </c>
      <c r="V20" s="70" t="str">
        <f t="shared" si="2"/>
        <v/>
      </c>
      <c r="W20" s="70" t="str">
        <f t="shared" si="3"/>
        <v/>
      </c>
      <c r="X20" s="71"/>
      <c r="Y20" s="71"/>
      <c r="Z20" s="71"/>
      <c r="AA20" s="71"/>
      <c r="AF20" s="108"/>
      <c r="AG20" s="108"/>
      <c r="AH20" s="93"/>
      <c r="AI20" s="93"/>
      <c r="AJ20" s="93"/>
      <c r="AK20" s="93"/>
      <c r="AL20" s="93"/>
      <c r="AM20" s="93"/>
      <c r="AN20" s="93"/>
      <c r="AO20" s="93"/>
      <c r="AP20" s="80"/>
      <c r="AQ20" s="112"/>
    </row>
    <row r="21" spans="1:43" s="70" customFormat="1" ht="20.100000000000001" customHeight="1" x14ac:dyDescent="0.2">
      <c r="B21" s="108"/>
      <c r="C21" s="108"/>
      <c r="E21" s="108"/>
      <c r="F21" s="108"/>
      <c r="G21" s="108"/>
      <c r="H21" s="108"/>
      <c r="I21" s="108"/>
      <c r="J21" s="108"/>
      <c r="L21" s="77"/>
      <c r="M21" s="89" t="s">
        <v>358</v>
      </c>
      <c r="N21" s="129">
        <f>SUM(N6:N20)</f>
        <v>170</v>
      </c>
      <c r="O21" s="135"/>
      <c r="P21" s="138"/>
      <c r="Q21" s="135"/>
      <c r="R21" s="135"/>
      <c r="S21" s="135"/>
      <c r="T21" s="135"/>
      <c r="U21" s="93"/>
      <c r="V21" s="93"/>
      <c r="X21" s="71"/>
      <c r="Y21" s="71"/>
      <c r="Z21" s="71"/>
      <c r="AA21" s="71"/>
      <c r="AF21" s="108"/>
      <c r="AG21" s="108"/>
      <c r="AP21" s="80"/>
      <c r="AQ21" s="219"/>
    </row>
    <row r="22" spans="1:43" s="70" customFormat="1" ht="20.100000000000001" customHeight="1" x14ac:dyDescent="0.2">
      <c r="A22" s="88" t="s">
        <v>89</v>
      </c>
      <c r="B22" s="77"/>
      <c r="C22" s="108"/>
      <c r="E22" s="108"/>
      <c r="F22" s="108"/>
      <c r="G22" s="108"/>
      <c r="H22" s="108"/>
      <c r="I22" s="108"/>
      <c r="J22" s="108"/>
      <c r="L22" s="108"/>
      <c r="P22" s="93"/>
      <c r="U22" s="93"/>
      <c r="V22" s="93"/>
      <c r="X22" s="71"/>
      <c r="Y22" s="71"/>
      <c r="Z22" s="71"/>
      <c r="AA22" s="71"/>
    </row>
    <row r="23" spans="1:43" s="70" customFormat="1" ht="42" customHeight="1" x14ac:dyDescent="0.2">
      <c r="A23" s="74">
        <v>1</v>
      </c>
      <c r="B23" s="74"/>
      <c r="C23" s="405" t="s">
        <v>588</v>
      </c>
      <c r="D23" s="406"/>
      <c r="E23" s="406"/>
      <c r="F23" s="406"/>
      <c r="G23" s="406"/>
      <c r="H23" s="406"/>
      <c r="I23" s="406"/>
      <c r="J23" s="406"/>
      <c r="K23" s="406"/>
      <c r="L23" s="406"/>
      <c r="M23" s="406"/>
      <c r="N23" s="407"/>
      <c r="O23" s="136"/>
      <c r="P23" s="136"/>
      <c r="Q23" s="136"/>
      <c r="R23" s="136"/>
      <c r="S23" s="136"/>
      <c r="T23" s="136"/>
      <c r="U23" s="93"/>
      <c r="V23" s="93"/>
      <c r="X23" s="71"/>
      <c r="Y23" s="71"/>
      <c r="Z23" s="71"/>
      <c r="AA23" s="71"/>
    </row>
    <row r="24" spans="1:43" s="70" customFormat="1" ht="42" customHeight="1" x14ac:dyDescent="0.2">
      <c r="A24" s="74">
        <v>2</v>
      </c>
      <c r="B24" s="74" t="s">
        <v>361</v>
      </c>
      <c r="C24" s="477" t="s">
        <v>709</v>
      </c>
      <c r="D24" s="414"/>
      <c r="E24" s="414"/>
      <c r="F24" s="414"/>
      <c r="G24" s="414"/>
      <c r="H24" s="414"/>
      <c r="I24" s="414"/>
      <c r="J24" s="414"/>
      <c r="K24" s="414"/>
      <c r="L24" s="414"/>
      <c r="M24" s="414"/>
      <c r="N24" s="414"/>
      <c r="O24" s="136"/>
      <c r="P24" s="136"/>
      <c r="Q24" s="136"/>
      <c r="R24" s="136"/>
      <c r="S24" s="136"/>
      <c r="T24" s="136"/>
      <c r="U24" s="93"/>
      <c r="V24" s="93"/>
      <c r="X24" s="71"/>
      <c r="Y24" s="71"/>
      <c r="Z24" s="71"/>
      <c r="AA24" s="71"/>
    </row>
    <row r="25" spans="1:43" s="70" customFormat="1" ht="69.95" customHeight="1" x14ac:dyDescent="0.2">
      <c r="A25" s="74">
        <v>3</v>
      </c>
      <c r="B25" s="74" t="s">
        <v>356</v>
      </c>
      <c r="C25" s="415" t="s">
        <v>720</v>
      </c>
      <c r="D25" s="416"/>
      <c r="E25" s="416"/>
      <c r="F25" s="416"/>
      <c r="G25" s="416"/>
      <c r="H25" s="416"/>
      <c r="I25" s="416"/>
      <c r="J25" s="416"/>
      <c r="K25" s="416"/>
      <c r="L25" s="416"/>
      <c r="M25" s="416"/>
      <c r="N25" s="417"/>
      <c r="O25" s="136"/>
      <c r="P25" s="136"/>
      <c r="Q25" s="136"/>
      <c r="R25" s="136"/>
      <c r="S25" s="136"/>
      <c r="T25" s="136"/>
      <c r="U25" s="93"/>
      <c r="V25" s="93"/>
      <c r="X25" s="71"/>
      <c r="Y25" s="71"/>
      <c r="Z25" s="71"/>
      <c r="AA25" s="71"/>
    </row>
    <row r="26" spans="1:43" s="70" customFormat="1" ht="42" customHeight="1" x14ac:dyDescent="0.2">
      <c r="A26" s="74">
        <v>4</v>
      </c>
      <c r="B26" s="74" t="s">
        <v>376</v>
      </c>
      <c r="C26" s="414" t="s">
        <v>680</v>
      </c>
      <c r="D26" s="414"/>
      <c r="E26" s="414"/>
      <c r="F26" s="414"/>
      <c r="G26" s="414"/>
      <c r="H26" s="414"/>
      <c r="I26" s="414"/>
      <c r="J26" s="414"/>
      <c r="K26" s="414"/>
      <c r="L26" s="414"/>
      <c r="M26" s="414"/>
      <c r="N26" s="414"/>
      <c r="O26" s="136"/>
      <c r="P26" s="136"/>
      <c r="Q26" s="136"/>
      <c r="R26" s="136"/>
      <c r="S26" s="136"/>
      <c r="T26" s="136"/>
      <c r="U26" s="93"/>
      <c r="V26" s="93"/>
      <c r="X26" s="71"/>
      <c r="Y26" s="71"/>
      <c r="Z26" s="71"/>
      <c r="AA26" s="71"/>
    </row>
    <row r="27" spans="1:43" s="70" customFormat="1" ht="42" customHeight="1" x14ac:dyDescent="0.2">
      <c r="A27" s="74">
        <v>5</v>
      </c>
      <c r="B27" s="74" t="s">
        <v>355</v>
      </c>
      <c r="C27" s="414" t="s">
        <v>647</v>
      </c>
      <c r="D27" s="414"/>
      <c r="E27" s="414"/>
      <c r="F27" s="414"/>
      <c r="G27" s="414"/>
      <c r="H27" s="414"/>
      <c r="I27" s="414"/>
      <c r="J27" s="414"/>
      <c r="K27" s="414"/>
      <c r="L27" s="414"/>
      <c r="M27" s="414"/>
      <c r="N27" s="414"/>
      <c r="O27" s="136"/>
      <c r="P27" s="136"/>
      <c r="Q27" s="136"/>
      <c r="R27" s="136"/>
      <c r="S27" s="136"/>
      <c r="T27" s="136"/>
      <c r="U27" s="93"/>
      <c r="V27" s="93"/>
      <c r="X27" s="71"/>
      <c r="Y27" s="71"/>
      <c r="Z27" s="71"/>
      <c r="AA27" s="71"/>
    </row>
    <row r="28" spans="1:43" s="70" customFormat="1" ht="69.95" customHeight="1" x14ac:dyDescent="0.2">
      <c r="A28" s="74">
        <v>6</v>
      </c>
      <c r="B28" s="74" t="s">
        <v>353</v>
      </c>
      <c r="C28" s="415" t="s">
        <v>739</v>
      </c>
      <c r="D28" s="416"/>
      <c r="E28" s="416"/>
      <c r="F28" s="416"/>
      <c r="G28" s="416"/>
      <c r="H28" s="416"/>
      <c r="I28" s="416"/>
      <c r="J28" s="416"/>
      <c r="K28" s="416"/>
      <c r="L28" s="416"/>
      <c r="M28" s="416"/>
      <c r="N28" s="417"/>
      <c r="O28" s="136"/>
      <c r="P28" s="136"/>
      <c r="Q28" s="214"/>
      <c r="R28" s="136"/>
      <c r="S28" s="136"/>
      <c r="T28" s="136"/>
      <c r="U28" s="93"/>
      <c r="V28" s="93"/>
      <c r="X28" s="71"/>
      <c r="Y28" s="71"/>
    </row>
    <row r="29" spans="1:43" s="70" customFormat="1" ht="69.95" customHeight="1" x14ac:dyDescent="0.2">
      <c r="A29" s="74">
        <v>7</v>
      </c>
      <c r="B29" s="74" t="s">
        <v>417</v>
      </c>
      <c r="C29" s="414" t="s">
        <v>764</v>
      </c>
      <c r="D29" s="414"/>
      <c r="E29" s="414"/>
      <c r="F29" s="414"/>
      <c r="G29" s="414"/>
      <c r="H29" s="414"/>
      <c r="I29" s="414"/>
      <c r="J29" s="414"/>
      <c r="K29" s="414"/>
      <c r="L29" s="414"/>
      <c r="M29" s="414"/>
      <c r="N29" s="414"/>
      <c r="O29" s="93"/>
      <c r="P29" s="93"/>
      <c r="Q29" s="212"/>
      <c r="R29" s="93"/>
      <c r="S29" s="93"/>
      <c r="T29" s="93"/>
      <c r="U29" s="93"/>
      <c r="V29" s="93"/>
      <c r="X29" s="71"/>
      <c r="Y29" s="71"/>
    </row>
    <row r="30" spans="1:43" s="70" customFormat="1" ht="88.5" customHeight="1" x14ac:dyDescent="0.2">
      <c r="A30" s="74">
        <v>8</v>
      </c>
      <c r="B30" s="74" t="s">
        <v>754</v>
      </c>
      <c r="C30" s="414" t="s">
        <v>773</v>
      </c>
      <c r="D30" s="414"/>
      <c r="E30" s="414"/>
      <c r="F30" s="414"/>
      <c r="G30" s="414"/>
      <c r="H30" s="414"/>
      <c r="I30" s="414"/>
      <c r="J30" s="414"/>
      <c r="K30" s="414"/>
      <c r="L30" s="414"/>
      <c r="M30" s="414"/>
      <c r="N30" s="414"/>
      <c r="O30" s="93"/>
      <c r="P30" s="93"/>
      <c r="Q30" s="212"/>
      <c r="R30" s="93"/>
      <c r="S30" s="93"/>
      <c r="T30" s="93"/>
      <c r="U30" s="93"/>
      <c r="V30" s="93"/>
      <c r="X30" s="71"/>
      <c r="Y30" s="71"/>
    </row>
    <row r="31" spans="1:43" s="70" customFormat="1" ht="69.95" customHeight="1" x14ac:dyDescent="0.2">
      <c r="A31" s="74">
        <v>9</v>
      </c>
      <c r="B31" s="74" t="s">
        <v>359</v>
      </c>
      <c r="C31" s="414" t="s">
        <v>543</v>
      </c>
      <c r="D31" s="414"/>
      <c r="E31" s="414"/>
      <c r="F31" s="414"/>
      <c r="G31" s="414"/>
      <c r="H31" s="414"/>
      <c r="I31" s="414"/>
      <c r="J31" s="414"/>
      <c r="K31" s="414"/>
      <c r="L31" s="414"/>
      <c r="M31" s="414"/>
      <c r="N31" s="414"/>
      <c r="O31" s="136"/>
      <c r="P31" s="136"/>
      <c r="Q31" s="136"/>
      <c r="R31" s="136"/>
      <c r="S31" s="136"/>
      <c r="T31" s="136"/>
      <c r="U31" s="93"/>
      <c r="V31" s="93"/>
      <c r="X31" s="71"/>
      <c r="Y31" s="71"/>
      <c r="Z31" s="71"/>
      <c r="AA31" s="71"/>
    </row>
  </sheetData>
  <mergeCells count="46">
    <mergeCell ref="C31:N31"/>
    <mergeCell ref="C27:N27"/>
    <mergeCell ref="C15:J15"/>
    <mergeCell ref="C24:N24"/>
    <mergeCell ref="C23:N23"/>
    <mergeCell ref="C26:N26"/>
    <mergeCell ref="C28:N28"/>
    <mergeCell ref="C29:N29"/>
    <mergeCell ref="C18:J18"/>
    <mergeCell ref="C25:N25"/>
    <mergeCell ref="C20:J20"/>
    <mergeCell ref="C16:J16"/>
    <mergeCell ref="C17:J17"/>
    <mergeCell ref="C19:J19"/>
    <mergeCell ref="A1:L1"/>
    <mergeCell ref="AH14:AO14"/>
    <mergeCell ref="AG4:AS4"/>
    <mergeCell ref="AH6:AO6"/>
    <mergeCell ref="AH7:AO7"/>
    <mergeCell ref="AH8:AO8"/>
    <mergeCell ref="AH10:AO10"/>
    <mergeCell ref="AH11:AO11"/>
    <mergeCell ref="AQ14:AQ15"/>
    <mergeCell ref="A2:P2"/>
    <mergeCell ref="AF14:AF15"/>
    <mergeCell ref="AH13:AO13"/>
    <mergeCell ref="A3:N3"/>
    <mergeCell ref="C11:J11"/>
    <mergeCell ref="C13:J13"/>
    <mergeCell ref="C7:J7"/>
    <mergeCell ref="C12:J12"/>
    <mergeCell ref="A12:A15"/>
    <mergeCell ref="B4:N4"/>
    <mergeCell ref="C10:J10"/>
    <mergeCell ref="C9:J9"/>
    <mergeCell ref="A8:A9"/>
    <mergeCell ref="L8:L9"/>
    <mergeCell ref="C6:J6"/>
    <mergeCell ref="C8:J8"/>
    <mergeCell ref="A18:A19"/>
    <mergeCell ref="L18:L19"/>
    <mergeCell ref="C30:N30"/>
    <mergeCell ref="A16:A17"/>
    <mergeCell ref="C14:J14"/>
    <mergeCell ref="L12:L15"/>
    <mergeCell ref="L16:L17"/>
  </mergeCells>
  <pageMargins left="0" right="0" top="0" bottom="0" header="0" footer="0"/>
  <pageSetup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32"/>
  <sheetViews>
    <sheetView showGridLines="0" zoomScale="91" zoomScaleNormal="91" workbookViewId="0">
      <selection activeCell="G17" sqref="G17"/>
    </sheetView>
  </sheetViews>
  <sheetFormatPr defaultRowHeight="15" x14ac:dyDescent="0.2"/>
  <cols>
    <col min="1" max="1" width="28.7109375" style="255" customWidth="1"/>
    <col min="2" max="2" width="50.7109375" style="254" customWidth="1"/>
    <col min="3" max="3" width="45.7109375" style="256" customWidth="1"/>
    <col min="4" max="4" width="3.28515625" style="256" customWidth="1"/>
    <col min="5" max="5" width="45.7109375" style="256" customWidth="1"/>
    <col min="6" max="16384" width="9.140625" style="256"/>
  </cols>
  <sheetData>
    <row r="1" spans="1:2" ht="20.100000000000001" customHeight="1" x14ac:dyDescent="0.2">
      <c r="A1" s="258" t="s">
        <v>494</v>
      </c>
    </row>
    <row r="2" spans="1:2" ht="20.100000000000001" customHeight="1" x14ac:dyDescent="0.2"/>
    <row r="3" spans="1:2" s="358" customFormat="1" ht="20.100000000000001" customHeight="1" x14ac:dyDescent="0.2">
      <c r="A3" s="356" t="s">
        <v>440</v>
      </c>
      <c r="B3" s="357" t="s">
        <v>441</v>
      </c>
    </row>
    <row r="4" spans="1:2" s="358" customFormat="1" ht="20.100000000000001" customHeight="1" x14ac:dyDescent="0.2">
      <c r="A4" s="356" t="s">
        <v>442</v>
      </c>
      <c r="B4" s="357" t="s">
        <v>443</v>
      </c>
    </row>
    <row r="5" spans="1:2" s="358" customFormat="1" ht="20.100000000000001" customHeight="1" x14ac:dyDescent="0.2">
      <c r="A5" s="356" t="s">
        <v>444</v>
      </c>
      <c r="B5" s="357" t="s">
        <v>445</v>
      </c>
    </row>
    <row r="6" spans="1:2" s="358" customFormat="1" ht="20.100000000000001" customHeight="1" x14ac:dyDescent="0.2">
      <c r="A6" s="356" t="s">
        <v>446</v>
      </c>
      <c r="B6" s="312" t="s">
        <v>645</v>
      </c>
    </row>
    <row r="7" spans="1:2" s="358" customFormat="1" ht="20.100000000000001" customHeight="1" x14ac:dyDescent="0.2">
      <c r="A7" s="356" t="s">
        <v>447</v>
      </c>
      <c r="B7" s="357" t="s">
        <v>448</v>
      </c>
    </row>
    <row r="8" spans="1:2" s="358" customFormat="1" ht="20.100000000000001" customHeight="1" x14ac:dyDescent="0.2">
      <c r="A8" s="356" t="s">
        <v>449</v>
      </c>
      <c r="B8" s="357" t="s">
        <v>450</v>
      </c>
    </row>
    <row r="9" spans="1:2" s="234" customFormat="1" ht="20.100000000000001" customHeight="1" x14ac:dyDescent="0.2">
      <c r="A9" s="232" t="s">
        <v>451</v>
      </c>
      <c r="B9" s="233" t="s">
        <v>495</v>
      </c>
    </row>
    <row r="10" spans="1:2" s="358" customFormat="1" ht="20.100000000000001" customHeight="1" x14ac:dyDescent="0.2">
      <c r="A10" s="356" t="s">
        <v>453</v>
      </c>
      <c r="B10" s="357" t="s">
        <v>632</v>
      </c>
    </row>
    <row r="11" spans="1:2" s="358" customFormat="1" ht="20.100000000000001" customHeight="1" x14ac:dyDescent="0.2">
      <c r="A11" s="356" t="s">
        <v>454</v>
      </c>
      <c r="B11" s="357" t="s">
        <v>615</v>
      </c>
    </row>
    <row r="12" spans="1:2" s="230" customFormat="1" ht="35.1" customHeight="1" x14ac:dyDescent="0.2">
      <c r="A12" s="374" t="s">
        <v>758</v>
      </c>
      <c r="B12" s="375" t="s">
        <v>759</v>
      </c>
    </row>
    <row r="13" spans="1:2" s="358" customFormat="1" ht="37.5" customHeight="1" x14ac:dyDescent="0.2">
      <c r="A13" s="356" t="s">
        <v>455</v>
      </c>
      <c r="B13" s="227" t="s">
        <v>721</v>
      </c>
    </row>
    <row r="14" spans="1:2" s="358" customFormat="1" ht="20.100000000000001" customHeight="1" x14ac:dyDescent="0.2">
      <c r="A14" s="356" t="s">
        <v>493</v>
      </c>
      <c r="B14" s="357" t="s">
        <v>644</v>
      </c>
    </row>
    <row r="15" spans="1:2" s="358" customFormat="1" ht="35.1" customHeight="1" x14ac:dyDescent="0.2">
      <c r="A15" s="375" t="s">
        <v>457</v>
      </c>
      <c r="B15" s="369" t="s">
        <v>746</v>
      </c>
    </row>
    <row r="16" spans="1:2" s="358" customFormat="1" ht="20.100000000000001" customHeight="1" x14ac:dyDescent="0.2">
      <c r="A16" s="356" t="s">
        <v>458</v>
      </c>
      <c r="B16" s="357" t="s">
        <v>722</v>
      </c>
    </row>
    <row r="17" spans="1:3" s="358" customFormat="1" ht="34.5" customHeight="1" x14ac:dyDescent="0.2">
      <c r="A17" s="356" t="s">
        <v>472</v>
      </c>
      <c r="B17" s="359" t="s">
        <v>514</v>
      </c>
    </row>
    <row r="18" spans="1:3" s="358" customFormat="1" ht="20.100000000000001" customHeight="1" x14ac:dyDescent="0.2">
      <c r="A18" s="356" t="s">
        <v>496</v>
      </c>
      <c r="B18" s="359" t="s">
        <v>497</v>
      </c>
    </row>
    <row r="19" spans="1:3" s="221" customFormat="1" ht="30" customHeight="1" x14ac:dyDescent="0.2">
      <c r="A19" s="312" t="s">
        <v>637</v>
      </c>
      <c r="B19" s="359" t="s">
        <v>723</v>
      </c>
    </row>
    <row r="20" spans="1:3" s="221" customFormat="1" ht="20.100000000000001" customHeight="1" x14ac:dyDescent="0.2">
      <c r="A20" s="360" t="s">
        <v>456</v>
      </c>
      <c r="B20" s="227" t="s">
        <v>724</v>
      </c>
    </row>
    <row r="21" spans="1:3" s="221" customFormat="1" ht="30" customHeight="1" x14ac:dyDescent="0.2">
      <c r="A21" s="371" t="s">
        <v>748</v>
      </c>
      <c r="B21" s="227" t="s">
        <v>749</v>
      </c>
    </row>
    <row r="22" spans="1:3" s="358" customFormat="1" ht="20.100000000000001" customHeight="1" x14ac:dyDescent="0.2">
      <c r="A22" s="356" t="s">
        <v>475</v>
      </c>
      <c r="B22" s="361" t="s">
        <v>638</v>
      </c>
    </row>
    <row r="23" spans="1:3" s="358" customFormat="1" ht="20.100000000000001" customHeight="1" x14ac:dyDescent="0.2">
      <c r="A23" s="327" t="s">
        <v>640</v>
      </c>
      <c r="B23" s="328" t="s">
        <v>639</v>
      </c>
    </row>
    <row r="24" spans="1:3" s="358" customFormat="1" ht="20.100000000000001" customHeight="1" x14ac:dyDescent="0.2">
      <c r="A24" s="226" t="s">
        <v>476</v>
      </c>
      <c r="B24" s="226" t="s">
        <v>477</v>
      </c>
    </row>
    <row r="25" spans="1:3" s="358" customFormat="1" ht="20.100000000000001" customHeight="1" x14ac:dyDescent="0.2">
      <c r="A25" s="226" t="s">
        <v>478</v>
      </c>
      <c r="B25" s="226" t="s">
        <v>479</v>
      </c>
    </row>
    <row r="26" spans="1:3" s="358" customFormat="1" ht="20.100000000000001" customHeight="1" x14ac:dyDescent="0.2">
      <c r="A26" s="226" t="s">
        <v>480</v>
      </c>
      <c r="B26" s="226" t="s">
        <v>481</v>
      </c>
    </row>
    <row r="27" spans="1:3" s="358" customFormat="1" ht="20.100000000000001" customHeight="1" x14ac:dyDescent="0.2">
      <c r="A27" s="226" t="s">
        <v>482</v>
      </c>
      <c r="B27" s="226" t="s">
        <v>483</v>
      </c>
    </row>
    <row r="28" spans="1:3" s="358" customFormat="1" ht="20.100000000000001" customHeight="1" x14ac:dyDescent="0.2">
      <c r="A28" s="226" t="s">
        <v>484</v>
      </c>
      <c r="B28" s="226" t="s">
        <v>485</v>
      </c>
    </row>
    <row r="29" spans="1:3" s="358" customFormat="1" ht="20.100000000000001" customHeight="1" x14ac:dyDescent="0.2">
      <c r="A29" s="226" t="s">
        <v>486</v>
      </c>
      <c r="B29" s="226" t="s">
        <v>487</v>
      </c>
    </row>
    <row r="30" spans="1:3" s="358" customFormat="1" ht="20.100000000000001" customHeight="1" x14ac:dyDescent="0.2">
      <c r="A30" s="328" t="s">
        <v>488</v>
      </c>
      <c r="B30" s="329" t="s">
        <v>695</v>
      </c>
    </row>
    <row r="31" spans="1:3" s="358" customFormat="1" ht="20.100000000000001" customHeight="1" x14ac:dyDescent="0.2">
      <c r="A31" s="362"/>
      <c r="B31" s="363"/>
    </row>
    <row r="32" spans="1:3" s="307" customFormat="1" ht="20.100000000000001" customHeight="1" x14ac:dyDescent="0.2">
      <c r="A32" s="478" t="s">
        <v>689</v>
      </c>
      <c r="B32" s="386"/>
      <c r="C32" s="386"/>
    </row>
  </sheetData>
  <mergeCells count="1">
    <mergeCell ref="A32:C32"/>
  </mergeCells>
  <pageMargins left="0.25" right="0.25" top="0.75" bottom="0.75" header="0.3" footer="0.3"/>
  <pageSetup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Product Guide Table of Contents</vt:lpstr>
      <vt:lpstr>Mission Statement</vt:lpstr>
      <vt:lpstr>LMR Series</vt:lpstr>
      <vt:lpstr>LMR Features &amp; Spec's</vt:lpstr>
      <vt:lpstr>LMR Accessories</vt:lpstr>
      <vt:lpstr>Elite Series</vt:lpstr>
      <vt:lpstr>Elite Features &amp; Spec's</vt:lpstr>
      <vt:lpstr>Epic Series</vt:lpstr>
      <vt:lpstr>Epic Features &amp; Spec's</vt:lpstr>
      <vt:lpstr>BluSkye Series</vt:lpstr>
      <vt:lpstr>BluSkye Features &amp; Spec's</vt:lpstr>
      <vt:lpstr>TruBlu Series</vt:lpstr>
      <vt:lpstr>TruDock &amp; HanzFree</vt:lpstr>
      <vt:lpstr>TruDock Gang Holders</vt:lpstr>
      <vt:lpstr>TruDock Gang Chargers</vt:lpstr>
      <vt:lpstr>PTT Accessories</vt:lpstr>
      <vt:lpstr>ProMobile</vt:lpstr>
      <vt:lpstr>SpeakEZ</vt:lpstr>
      <vt:lpstr>Bravo Replacement Cables</vt:lpstr>
      <vt:lpstr>Contact Information</vt:lpstr>
      <vt:lpstr>CoS &amp; Warranty Statement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Richard Howe</dc:creator>
  <cp:lastModifiedBy>Bill Jennings</cp:lastModifiedBy>
  <cp:lastPrinted>2023-02-27T22:15:30Z</cp:lastPrinted>
  <dcterms:created xsi:type="dcterms:W3CDTF">2011-03-29T17:24:22Z</dcterms:created>
  <dcterms:modified xsi:type="dcterms:W3CDTF">2024-11-05T17:46:31Z</dcterms:modified>
</cp:coreProperties>
</file>